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N:\projekti\infrastrukt-proj\e-gramatas\"/>
    </mc:Choice>
  </mc:AlternateContent>
  <bookViews>
    <workbookView xWindow="0" yWindow="0" windowWidth="28800" windowHeight="11835"/>
  </bookViews>
  <sheets>
    <sheet name="ScienceDirect e-book" sheetId="1" r:id="rId1"/>
  </sheets>
  <definedNames>
    <definedName name="_xlnm._FilterDatabase" localSheetId="0">'ScienceDirect e-book'!$D$2:$I$2</definedName>
    <definedName name="_xlnm.Print_Titles" localSheetId="0">'ScienceDirect e-book'!$1:$2</definedName>
  </definedNames>
  <calcPr calcId="152511"/>
</workbook>
</file>

<file path=xl/calcChain.xml><?xml version="1.0" encoding="utf-8"?>
<calcChain xmlns="http://schemas.openxmlformats.org/spreadsheetml/2006/main"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</calcChain>
</file>

<file path=xl/sharedStrings.xml><?xml version="1.0" encoding="utf-8"?>
<sst xmlns="http://schemas.openxmlformats.org/spreadsheetml/2006/main" count="460" uniqueCount="301">
  <si>
    <t>Document ID</t>
  </si>
  <si>
    <t>Title</t>
  </si>
  <si>
    <t>EIsbn</t>
  </si>
  <si>
    <t>Publisher</t>
  </si>
  <si>
    <t>Imprint</t>
  </si>
  <si>
    <t>Series Title</t>
  </si>
  <si>
    <t>Authors</t>
  </si>
  <si>
    <t>Subject</t>
  </si>
  <si>
    <t>The Electrical Engineering Handbook</t>
  </si>
  <si>
    <t>Elsevier Science &amp; Technology</t>
  </si>
  <si>
    <t>Academic Press</t>
  </si>
  <si>
    <t>Chen, Wai-Kai</t>
  </si>
  <si>
    <t>Engineering: Electrical; Engineering</t>
  </si>
  <si>
    <t>Managing Agricultural Greenhouse Gases : Coordinated Agricultural Research through GRACEnet to Address our Changing Climate</t>
  </si>
  <si>
    <t>Liebig, Mark; Follett, Ronald F.; Franzluebbers, Alan J.</t>
  </si>
  <si>
    <t>Environmental Studies; Engineering; Engineering: Environmental</t>
  </si>
  <si>
    <t>Biochemistry of Foods</t>
  </si>
  <si>
    <t>Eskin, N. A. Michael; Shahidi, Fereidoon</t>
  </si>
  <si>
    <t>Engineering; Health; Engineering: Chemical</t>
  </si>
  <si>
    <t>New and Future Developments in Catalysis : Catalytic Biomass Conversion</t>
  </si>
  <si>
    <t>Elsevier</t>
  </si>
  <si>
    <t>Suib, Steven L.</t>
  </si>
  <si>
    <t>Science; Engineering: Chemical; Science: Chemistry; Engineering</t>
  </si>
  <si>
    <t>Ecosystem Services : Global Issues, Local Practices</t>
  </si>
  <si>
    <t>Jacobs, Sander; Dendoncker, Nicolas; Keune, Hans</t>
  </si>
  <si>
    <t>Science: Biology/Natural History; Environmental Studies; Science; Economics</t>
  </si>
  <si>
    <t>Case Studies in Food Safety and Authenticity : Lessons from Real-Life Situations</t>
  </si>
  <si>
    <t>Woodhead Publishing Limited</t>
  </si>
  <si>
    <t>Woodhead Publishing Series in Food Science, Technology and Nutrition Ser.</t>
  </si>
  <si>
    <t>Hoorfar, J.</t>
  </si>
  <si>
    <t>Engineering; Science; Engineering: Chemical; Science: Biology/Natural History</t>
  </si>
  <si>
    <t>Advanced Engineering Design : An Integrated Approach</t>
  </si>
  <si>
    <t>Woodhead Publishing in Mechanical Engineering</t>
  </si>
  <si>
    <t>Benavides, Efrén M.</t>
  </si>
  <si>
    <t>Engineering; Engineering: Civil; Engineering: General</t>
  </si>
  <si>
    <t>Improving the Safety and Quality of Eggs and Egg Products : Egg Chemistry, Production and Consumption</t>
  </si>
  <si>
    <t>Nys, Y.; Bain, M. A.; Van Immerseel, F.</t>
  </si>
  <si>
    <t>Agriculture</t>
  </si>
  <si>
    <t>Consumer-Driven Innovation in Food and Personal Care Products</t>
  </si>
  <si>
    <t>Jaeger, Sara R.; MacFie, Hal</t>
  </si>
  <si>
    <t>Engineering: Chemical; Engineering</t>
  </si>
  <si>
    <t>Sensory Analysis for Food and Beverage Quality Control : A Practical Guide</t>
  </si>
  <si>
    <t>Kilcast, David</t>
  </si>
  <si>
    <t>Health; Engineering: Chemical; Engineering</t>
  </si>
  <si>
    <t>Handbook of Organic Food Safety and Quality</t>
  </si>
  <si>
    <t>Cooper, Julia; Niggli, Urs; Leifert, Carlo</t>
  </si>
  <si>
    <t>Vertical Flow Constructed Wetlands : Eco-Engineering Systems for Wastewater and Sludge Treatment</t>
  </si>
  <si>
    <t>Stefanakis, Alexandros; Akratos, Christos S.; Tsihrintzis, Vassilios A.</t>
  </si>
  <si>
    <t>Environmental Studies; Economics; Engineering: Environmental; Engineering</t>
  </si>
  <si>
    <t>Handbook of Food Allergen Detection and Control</t>
  </si>
  <si>
    <t>Flanagan, Simon</t>
  </si>
  <si>
    <t>Engineering: Chemical; Engineering; Health</t>
  </si>
  <si>
    <t>Advances in Microbial Food Safety : Volume 2</t>
  </si>
  <si>
    <t>Sofos, J.</t>
  </si>
  <si>
    <t>Engineering; Science: Biology/Natural History; Engineering: Chemical; Science</t>
  </si>
  <si>
    <t>Rapid Sensory Profiling Techniques : Applications in New Product Development and Consumer Research</t>
  </si>
  <si>
    <t>Delarue, J.; Lawlor, B.; Rogeaux, M.</t>
  </si>
  <si>
    <t>Health; Engineering; Engineering: Chemical</t>
  </si>
  <si>
    <t>Assessing and Measuring Environmental Impact and Sustainability</t>
  </si>
  <si>
    <t>Butterworth-Heinemann</t>
  </si>
  <si>
    <t>Klemes, Jiri</t>
  </si>
  <si>
    <t>Economics; Engineering: Environmental; Environmental Studies; Engineering</t>
  </si>
  <si>
    <t>Colour Additives for Foods and Beverages : Development, Safety and Applications</t>
  </si>
  <si>
    <t>Scotter, Michael J.</t>
  </si>
  <si>
    <t>Engineering: Chemical; Health; Engineering; Social Science</t>
  </si>
  <si>
    <t>Biochemical Engineering and Biotechnology</t>
  </si>
  <si>
    <t>Najafpour, Ghasem</t>
  </si>
  <si>
    <t>Feed and Feeding Practices in Aquaculture</t>
  </si>
  <si>
    <t>Davis, D. Allen</t>
  </si>
  <si>
    <t>Food Waste Recovery : Processing Technologies and Industrial Techniques</t>
  </si>
  <si>
    <t>Galanakis, Charis M.</t>
  </si>
  <si>
    <t>Engineering: Chemical; Business/Management; Engineering</t>
  </si>
  <si>
    <t>Big Data Analytics</t>
  </si>
  <si>
    <t>North Holland</t>
  </si>
  <si>
    <t>Handbook of Statistics Ser.</t>
  </si>
  <si>
    <t>Rao, Marepalli B.; Govindaraju, Venu; Rao, C. R.; Raghavan, Vijay V.</t>
  </si>
  <si>
    <t>Computer Science/IT; Engineering; Engineering: Electrical</t>
  </si>
  <si>
    <t>Watson, Ronald Ross; Preedy, Victor R.</t>
  </si>
  <si>
    <t>Engineering; Engineering: Chemical</t>
  </si>
  <si>
    <t>Essential Oils in Food Preservation, Flavor and Safety</t>
  </si>
  <si>
    <t>Preedy, Victor R.</t>
  </si>
  <si>
    <t>Functional Dietary Lipids : Food Formulation, Consumer Issues and Innovation for Health</t>
  </si>
  <si>
    <t>Sanders, Thomas</t>
  </si>
  <si>
    <t>Science; Science: Biology/Natural History; Science: Anatomy/Physiology</t>
  </si>
  <si>
    <t>Electric Renewable Energy Systems</t>
  </si>
  <si>
    <t>Rashid, Muhammad H.</t>
  </si>
  <si>
    <t>Engineering: Environmental; Engineering; Engineering: Electrical</t>
  </si>
  <si>
    <t>Antimicrobial Food Packaging</t>
  </si>
  <si>
    <t>Barros-Velazquez, Jorge</t>
  </si>
  <si>
    <t>Biotechnologies for Biofuel Production and Optimization</t>
  </si>
  <si>
    <t>Eckert, Carrie E.; Trinh, Cong T.</t>
  </si>
  <si>
    <t>Engineering: General; Engineering; Engineering: Chemical</t>
  </si>
  <si>
    <t>Biscuit Baking Technology : Processing and Engineering Manual</t>
  </si>
  <si>
    <t>Davidson, Iain</t>
  </si>
  <si>
    <t>Engineering: Chemical; Engineering; Home Economics</t>
  </si>
  <si>
    <t>Food Safety : A Roadmap to Success</t>
  </si>
  <si>
    <t>Ades, Gary; Leith, Ken; Leith, Patti</t>
  </si>
  <si>
    <t>Social Science; Health</t>
  </si>
  <si>
    <t>Food Hygiene and Toxicology in Ready-to-Eat Foods</t>
  </si>
  <si>
    <t>Kotzekidou, Parthena</t>
  </si>
  <si>
    <t>Developing Food Products for Consumers with Specific Dietary Needs</t>
  </si>
  <si>
    <t>Morley, Wayne; Osborn, Steve</t>
  </si>
  <si>
    <t>Engineering: Chemical; Engineering; Pharmacy; Medicine</t>
  </si>
  <si>
    <t>Mobilisation of Forest Bioenergy in the Boreal and Temperate Biomes : Challenges, Opportunities and Case Studies</t>
  </si>
  <si>
    <t>Thiffault, Évelyne; Smith, C. T.; Junginger, Martin; Berndes, Göran</t>
  </si>
  <si>
    <t>Environmental Studies; Economics; Agriculture</t>
  </si>
  <si>
    <t>Biostatistics and Computer-Based Analysis of Health Data Using the R</t>
  </si>
  <si>
    <t>Mesbah, Mounir; Lalanne, Christophe</t>
  </si>
  <si>
    <t>Science: Biology/Natural History; Science; Health; Social Science</t>
  </si>
  <si>
    <t>Energy Sources : Fundamentals of Chemical Conversion Processes and Applications</t>
  </si>
  <si>
    <t>Viswanathan, Balasubramanian</t>
  </si>
  <si>
    <t>Engineering: Environmental; Engineering: General; Engineering</t>
  </si>
  <si>
    <t>Principles of Fermentation Technology</t>
  </si>
  <si>
    <t>Stanbury, Peter F.; Hall, Steve; Whitaker, Allan</t>
  </si>
  <si>
    <t>Land Surfaces Remote Sensing in Agriculture and Forest</t>
  </si>
  <si>
    <t>Baghdadi, Nicolas; Zribi, Mehrez</t>
  </si>
  <si>
    <t>A Handbook for Sensory and Consumer-Driven New Product Development : Innovative Technologies for the Food and Beverage Industry</t>
  </si>
  <si>
    <t>O'Sullivan, Maurice</t>
  </si>
  <si>
    <t>Business/Management</t>
  </si>
  <si>
    <t>Current Developments in Biotechnology and Bioengineering : Solid Waste Management</t>
  </si>
  <si>
    <t>Pandey, Ashok; Wong, Jonathan W-C; Tyagi, R. D.</t>
  </si>
  <si>
    <t>Engineering: Chemical; Engineering: Environmental; Engineering</t>
  </si>
  <si>
    <t>Statistics for Bioinformatics : Methods for Multiple Sequence Alignment</t>
  </si>
  <si>
    <t>Thompson, Julie</t>
  </si>
  <si>
    <t>Science; Science: Biology/Natural History</t>
  </si>
  <si>
    <t>Forest Management and Planning</t>
  </si>
  <si>
    <t>Bettinger, Pete; Boston, Kevin; Siry, Jacek P.; Grebner, Donald L.</t>
  </si>
  <si>
    <t>Tribology : Friction and Wear of Engineering Materials</t>
  </si>
  <si>
    <t>Hutchings, Ian; Shipway, Philip</t>
  </si>
  <si>
    <t>Engineering; Engineering: Mechanical</t>
  </si>
  <si>
    <t>Electric Motor Control : DC, AC, and BLDC Motors</t>
  </si>
  <si>
    <t>Kim, Sang-Hoon</t>
  </si>
  <si>
    <t>Engineering: Electrical; Engineering: General; Engineering</t>
  </si>
  <si>
    <t>Electrical Power Systems</t>
  </si>
  <si>
    <t>Murty, P. S. R.</t>
  </si>
  <si>
    <t>Engineering; Engineering: Electrical</t>
  </si>
  <si>
    <t>Air Conditioning System Design</t>
  </si>
  <si>
    <t>Legg, Roger</t>
  </si>
  <si>
    <t>Engineering: Construction; Engineering</t>
  </si>
  <si>
    <t>Advanced Gear Manufacturing and Finishing : Classical and Modern Processes</t>
  </si>
  <si>
    <t>Gupta, Kapil; Laubscher, Rolf F.; Jain, Neelesh Kumar</t>
  </si>
  <si>
    <t>Engineering: Mechanical; Engineering</t>
  </si>
  <si>
    <t>Clay-Polymer Nanocomposites</t>
  </si>
  <si>
    <t>Thomas, Sabu; Jlassi, Khouloud; Chehimi, Mohamed M.</t>
  </si>
  <si>
    <t>Engineering: Civil; Engineering: General; Engineering</t>
  </si>
  <si>
    <t>Cellular Internet of Things : Technologies, Standards and Performance</t>
  </si>
  <si>
    <t>Liberg, Olof; Wang, Eric; Bergman, Johan; Sachs, Joachim; Sundberg, Marten</t>
  </si>
  <si>
    <t>Computer Science/IT</t>
  </si>
  <si>
    <t>Soil Management and Climate Change : Effects on Organic Carbon, Nitrogen Dynamics, and Greenhouse Gas Emissions</t>
  </si>
  <si>
    <t>Munoz, Maria Angeles; Zornoza, Raúl</t>
  </si>
  <si>
    <t>Science: Physics; Agriculture; Science</t>
  </si>
  <si>
    <t>Food and Feed Safety Systems and Analysis</t>
  </si>
  <si>
    <t>Ricke, Steven C.; Atungulu, Griffiths G.; Park, Si Hong; Rainwater, Chase</t>
  </si>
  <si>
    <t>Sensory Panel Management : A Practical Handbook for Recruitment, Training and Performance</t>
  </si>
  <si>
    <t>Rogers, Lauren</t>
  </si>
  <si>
    <t>Case Studies in the Traditional Food Sector : A Volume in the Consumer Science and Strategic Marketing Series</t>
  </si>
  <si>
    <t>Cavicchi, Alessio; Santini, Cristina</t>
  </si>
  <si>
    <t>Economics; Business/Management</t>
  </si>
  <si>
    <t>Computer Vision : Theory, Algorithms, Practicalities</t>
  </si>
  <si>
    <t>Davies, E. R.</t>
  </si>
  <si>
    <t>Computer Science/IT; Engineering: Civil; Engineering</t>
  </si>
  <si>
    <t>Ergonomics : How to Design for Ease and Efficiency</t>
  </si>
  <si>
    <t>Kroemer Elbert, Katrin; Kroemer, Henrike B.; Kroemer Hoffman, Anne D.</t>
  </si>
  <si>
    <t>Engineering; Engineering: General; Engineering: Civil</t>
  </si>
  <si>
    <t>Water Quality Monitoring and Management : Basis, Technology and Case Studies</t>
  </si>
  <si>
    <t>Li, Daoliang; Liu, Shuangyin</t>
  </si>
  <si>
    <t>Engineering: Environmental; Engineering</t>
  </si>
  <si>
    <t>Vāks</t>
  </si>
  <si>
    <t>Piezīmes</t>
  </si>
  <si>
    <t>LLU VBF, Ainis Lagzdiņš. 2019.g. pieteikums</t>
  </si>
  <si>
    <t>LLU TF EI, Liene Kanceviča. 2019.g. pieteikums</t>
  </si>
  <si>
    <t>LLU PTF</t>
  </si>
  <si>
    <t>LLU MF. 2019.g. pieteikums</t>
  </si>
  <si>
    <t>LLU</t>
  </si>
  <si>
    <t>LLU VMF, Margarita Terentjeva. 2019.g. Pieteikums</t>
  </si>
  <si>
    <t>LLU TF</t>
  </si>
  <si>
    <t>No.</t>
  </si>
  <si>
    <t>1.</t>
  </si>
  <si>
    <t>6.</t>
  </si>
  <si>
    <t>7.</t>
  </si>
  <si>
    <t>8.</t>
  </si>
  <si>
    <t>2.</t>
  </si>
  <si>
    <t>4.</t>
  </si>
  <si>
    <t>9.</t>
  </si>
  <si>
    <t>3.</t>
  </si>
  <si>
    <t>5.</t>
  </si>
  <si>
    <t>LLU LF, 2019.g. pieteikums</t>
  </si>
  <si>
    <t>LLU PTF, 2019.g. pieteikums</t>
  </si>
  <si>
    <t>10.</t>
  </si>
  <si>
    <t>14.</t>
  </si>
  <si>
    <t>11.</t>
  </si>
  <si>
    <t>12.</t>
  </si>
  <si>
    <t>13.</t>
  </si>
  <si>
    <t>18.</t>
  </si>
  <si>
    <t>15.</t>
  </si>
  <si>
    <t>16.</t>
  </si>
  <si>
    <t>17.</t>
  </si>
  <si>
    <t>22.</t>
  </si>
  <si>
    <t>29.</t>
  </si>
  <si>
    <t>23.</t>
  </si>
  <si>
    <t>19.</t>
  </si>
  <si>
    <t>20.</t>
  </si>
  <si>
    <t>21.</t>
  </si>
  <si>
    <t>40.</t>
  </si>
  <si>
    <t>45.</t>
  </si>
  <si>
    <t>44.</t>
  </si>
  <si>
    <t>42.</t>
  </si>
  <si>
    <t>47.</t>
  </si>
  <si>
    <t>24.</t>
  </si>
  <si>
    <t>25.</t>
  </si>
  <si>
    <t>LLU ITF, LLU TF 2019. gada pieteikums</t>
  </si>
  <si>
    <t>26.</t>
  </si>
  <si>
    <t>46.</t>
  </si>
  <si>
    <t>27.</t>
  </si>
  <si>
    <t>28.</t>
  </si>
  <si>
    <t>30.</t>
  </si>
  <si>
    <t>49.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</si>
  <si>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</si>
  <si>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</si>
  <si>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</si>
  <si>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</si>
  <si>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</si>
  <si>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</si>
  <si>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</si>
  <si>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</si>
  <si>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</si>
  <si>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41.</t>
  </si>
  <si>
    <t>54.</t>
  </si>
  <si>
    <t>43.</t>
  </si>
  <si>
    <t>50.</t>
  </si>
  <si>
    <t>48.</t>
  </si>
  <si>
    <t>51.</t>
  </si>
  <si>
    <t>52.</t>
  </si>
  <si>
    <t>53.</t>
  </si>
  <si>
    <t>LLU PTF, LLU VMF 2019. gada pieteikums</t>
  </si>
  <si>
    <t>LLU MF 2019. gada pieteikums.</t>
  </si>
  <si>
    <t>LLU VMF, Ivars Lūsis. 2019. gada pieteikums</t>
  </si>
  <si>
    <t>LLU TF, LMI</t>
  </si>
  <si>
    <t>LLU ITF                           Grāmatu varētu izmantot studiju kursā Algoritmi Bioinformātikā</t>
  </si>
  <si>
    <t>LLU TF Mehānikas institūts. 2019. gada pieteikums</t>
  </si>
  <si>
    <t>LLU TF Mehānikas institūts, 2019. gada pieteikums</t>
  </si>
  <si>
    <t>LLU MF 2019. gada pieteikums</t>
  </si>
  <si>
    <t xml:space="preserve">ScienceDirect datubāzes e-grāmatu skatījuma statistika </t>
  </si>
  <si>
    <t>LLU PTF, 2019. gada pieteikums</t>
  </si>
  <si>
    <t>PROQUEST SCIENCEDIRECT E-BOOK. STEM projekts.</t>
  </si>
  <si>
    <t>Primo adrese</t>
  </si>
  <si>
    <t>http://primolatvija.hosted.exlibrisgroup.com/permalink/f/gbln8n/371KISC_AlephLNC04-000866475</t>
  </si>
  <si>
    <t>http://primolatvija.hosted.exlibrisgroup.com/permalink/f/gbln8n/371KISC_AlephLNC04-000935302</t>
  </si>
  <si>
    <t>http://primolatvija.hosted.exlibrisgroup.com/permalink/f/1v1j4mr/371KISC_AlephLNC04-000935316</t>
  </si>
  <si>
    <t>http://primolatvija.hosted.exlibrisgroup.com/permalink/f/1v1j4mr/371KISC_AlephLNC04-000935340</t>
  </si>
  <si>
    <t>http://primolatvija.hosted.exlibrisgroup.com/permalink/f/gbln8n/371KISC_AlephLNC04-000935342</t>
  </si>
  <si>
    <t>http://primolatvija.hosted.exlibrisgroup.com/permalink/f/gbln8n/371KISC_AlephLNC04-000935350</t>
  </si>
  <si>
    <t>http://primolatvija.hosted.exlibrisgroup.com/permalink/f/1v1j4mr/371KISC_AlephLNC04-000935603</t>
  </si>
  <si>
    <t>http://primolatvija.hosted.exlibrisgroup.com/permalink/f/1v1j4mr/371KISC_AlephLNC04-000935612</t>
  </si>
  <si>
    <t>Genetically Modified Organisms in Food : Production, Safety, Regulation and Public Health</t>
  </si>
  <si>
    <t>http://primolatvija.hosted.exlibrisgroup.com/permalink/f/1v1j4mr/371KISC_AlephLNC04-000935355</t>
  </si>
  <si>
    <t>http://primolatvija.hosted.exlibrisgroup.com/permalink/f/1v1j4mr/371KISC_AlephLNC04-000935363</t>
  </si>
  <si>
    <t>http://primolatvija.hosted.exlibrisgroup.com/permalink/f/1v1j4mr/371KISC_AlephLNC04-000935376</t>
  </si>
  <si>
    <t>http://primolatvija.hosted.exlibrisgroup.com/permalink/f/gbln8n/371KISC_AlephLNC04-000935415</t>
  </si>
  <si>
    <t>http://primolatvija.hosted.exlibrisgroup.com/permalink/f/1v1j4mr/371KISC_AlephLNC04-000935428</t>
  </si>
  <si>
    <t>http://primolatvija.hosted.exlibrisgroup.com/permalink/f/1v1j4mr/371KISC_AlephLNC04-000935448</t>
  </si>
  <si>
    <t>http://primolatvija.hosted.exlibrisgroup.com/permalink/f/1v1j4mr/371KISC_AlephLNC04-000935456</t>
  </si>
  <si>
    <t>http://primolatvija.hosted.exlibrisgroup.com/permalink/f/1v1j4mr/371KISC_AlephLNC04-000935497</t>
  </si>
  <si>
    <t>http://primolatvija.hosted.exlibrisgroup.com/permalink/f/1jjvjdc/371KISC_AlephLNC04-000935512</t>
  </si>
  <si>
    <t>http://primolatvija.hosted.exlibrisgroup.com/permalink/f/1jjvjdc/371KISC_AlephLNC04-000935533</t>
  </si>
  <si>
    <t>http://primolatvija.hosted.exlibrisgroup.com/permalink/f/1jjvjdc/371KISC_AlephLNC04-000935547</t>
  </si>
  <si>
    <t>http://primolatvija.hosted.exlibrisgroup.com/permalink/f/1jjvjdc/371KISC_AlephLNC04-000935566</t>
  </si>
  <si>
    <t>http://primolatvija.hosted.exlibrisgroup.com/permalink/f/1jjvjdc/371KISC_AlephLNC04-000935597</t>
  </si>
  <si>
    <t>http://primolatvija.hosted.exlibrisgroup.com/permalink/f/1jjvjdc/371KISC_AlephLNC04-000935617</t>
  </si>
  <si>
    <t>http://primolatvija.hosted.exlibrisgroup.com/permalink/f/1jjvjdc/371KISC_AlephLNC04-000936376</t>
  </si>
  <si>
    <t>http://primolatvija.hosted.exlibrisgroup.com/permalink/f/1jjvjdc/371KISC_AlephLNC04-000936354</t>
  </si>
  <si>
    <t>http://primolatvija.hosted.exlibrisgroup.com/permalink/f/1jjvjdc/371KISC_AlephLNC04-000936296</t>
  </si>
  <si>
    <t>http://primolatvija.hosted.exlibrisgroup.com/permalink/f/1jjvjdc/371KISC_AlephLNC04-000936288</t>
  </si>
  <si>
    <t>http://primolatvija.hosted.exlibrisgroup.com/permalink/f/1jjvjdc/371KISC_AlephLNC04-000936275</t>
  </si>
  <si>
    <t>http://primolatvija.hosted.exlibrisgroup.com/permalink/f/1jjvjdc/371KISC_AlephLNC04-000936253</t>
  </si>
  <si>
    <t>http://primolatvija.hosted.exlibrisgroup.com/permalink/f/1jjvjdc/371KISC_AlephLNC04-000936242</t>
  </si>
  <si>
    <t>http://primolatvija.hosted.exlibrisgroup.com/permalink/f/1jjvjdc/371KISC_AlephLNC04-000936213</t>
  </si>
  <si>
    <t>http://primolatvija.hosted.exlibrisgroup.com/permalink/f/1jjvjdc/371KISC_AlephLNC04-000935630</t>
  </si>
  <si>
    <t>http://primolatvija.hosted.exlibrisgroup.com/permalink/f/1jjvjdc/371KISC_AlephLNC04-000935668</t>
  </si>
  <si>
    <t>http://primolatvija.hosted.exlibrisgroup.com/permalink/f/1jjvjdc/371KISC_AlephLNC04-000935676</t>
  </si>
  <si>
    <t>http://primolatvija.hosted.exlibrisgroup.com/permalink/f/1jjvjdc/371KISC_AlephLNC04-000935685</t>
  </si>
  <si>
    <t>http://primolatvija.hosted.exlibrisgroup.com/permalink/f/1jjvjdc/371KISC_AlephLNC04-000935691</t>
  </si>
  <si>
    <t>http://primolatvija.hosted.exlibrisgroup.com/permalink/f/1jjvjdc/371KISC_AlephLNC04-000935703</t>
  </si>
  <si>
    <t>http://primolatvija.hosted.exlibrisgroup.com/permalink/f/1jjvjdc/371KISC_AlephLNC04-000935714</t>
  </si>
  <si>
    <t>http://primolatvija.hosted.exlibrisgroup.com/permalink/f/1jjvjdc/371KISC_AlephLNC04-000935758</t>
  </si>
  <si>
    <t>http://primolatvija.hosted.exlibrisgroup.com/permalink/f/1jjvjdc/371KISC_AlephLNC04-000935775</t>
  </si>
  <si>
    <t>http://primolatvija.hosted.exlibrisgroup.com/permalink/f/1jjvjdc/371KISC_AlephLNC04-000935792</t>
  </si>
  <si>
    <t>http://primolatvija.hosted.exlibrisgroup.com/permalink/f/1jjvjdc/371KISC_AlephLNC04-000935819</t>
  </si>
  <si>
    <t>http://primolatvija.hosted.exlibrisgroup.com/permalink/f/1jjvjdc/371KISC_AlephLNC04-000935930</t>
  </si>
  <si>
    <t>http://primolatvija.hosted.exlibrisgroup.com/permalink/f/1jjvjdc/371KISC_AlephLNC04-000935953</t>
  </si>
  <si>
    <t>http://primolatvija.hosted.exlibrisgroup.com/permalink/f/1jjvjdc/371KISC_AlephLNC04-000935966</t>
  </si>
  <si>
    <t>http://primolatvija.hosted.exlibrisgroup.com/permalink/f/1jjvjdc/371KISC_AlephLNC04-000936000</t>
  </si>
  <si>
    <t>http://primolatvija.hosted.exlibrisgroup.com/permalink/f/1jjvjdc/371KISC_AlephLNC04-000936018</t>
  </si>
  <si>
    <t>http://primolatvija.hosted.exlibrisgroup.com/permalink/f/1jjvjdc/371KISC_AlephLNC04-000936050</t>
  </si>
  <si>
    <t>http://primolatvija.hosted.exlibrisgroup.com/permalink/f/1jjvjdc/371KISC_AlephLNC04-000936102</t>
  </si>
  <si>
    <t>http://primolatvija.hosted.exlibrisgroup.com/permalink/f/13v39q/371KISC_AlephLNC04-000936114</t>
  </si>
  <si>
    <t>http://primolatvija.hosted.exlibrisgroup.com/permalink/f/1jjvjdc/371KISC_AlephLNC04-000936163</t>
  </si>
  <si>
    <t>http://primolatvija.hosted.exlibrisgroup.com/permalink/f/1jjvjdc/371KISC_AlephLNC04-000936168</t>
  </si>
  <si>
    <t>http://primolatvija.hosted.exlibrisgroup.com/permalink/f/1jjvjdc/371KISC_AlephLNC04-000936203</t>
  </si>
  <si>
    <t>http://primolatvija.hosted.exlibrisgroup.com/permalink/f/1v1j4mr/371KISC_AlephLNC04-000935406</t>
  </si>
  <si>
    <t>http://primolatvija.hosted.exlibrisgroup.com/permalink/f/1v1j4mr/371KISC_AlephLNC04-000936334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</si>
</sst>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Times New Roman"/>
      <family val="1"/>
      <charset val="186"/>
    </font>
    <font>
      <sz val="11"/>
      <color theme="1"/>
      <name val="Times New Roman"/>
      <family val="1"/>
      <charset val="186"/>
    </font>
    <font>
      <sz val="9"/>
      <color theme="1"/>
      <name val="Times New Roman"/>
      <family val="1"/>
      <charset val="186"/>
    </font>
    <font>
      <u/>
      <sz val="11"/>
      <color theme="10"/>
      <name val="Calibri"/>
      <family val="2"/>
      <scheme val="minor"/>
    </font>
    <font>
      <sz val="12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u/>
      <sz val="11"/>
      <color theme="10"/>
      <name val="Times New Roman"/>
      <family val="1"/>
      <charset val="186"/>
    </font>
    <font>
      <b/>
      <sz val="12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0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 applyAlignment="1">
      <alignment vertical="top" wrapText="1"/>
    </xf>
    <xf numFmtId="0" fontId="20" fillId="0" borderId="10" xfId="0" applyFont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19" fillId="0" borderId="10" xfId="0" applyFont="1" applyBorder="1" applyAlignment="1">
      <alignment vertical="top" wrapText="1"/>
    </xf>
    <xf numFmtId="49" fontId="19" fillId="33" borderId="10" xfId="0" applyNumberFormat="1" applyFont="1" applyFill="1" applyBorder="1" applyAlignment="1">
      <alignment vertical="top" wrapText="1"/>
    </xf>
    <xf numFmtId="49" fontId="19" fillId="0" borderId="10" xfId="0" applyNumberFormat="1" applyFont="1" applyFill="1" applyBorder="1" applyAlignment="1">
      <alignment vertical="top" wrapText="1"/>
    </xf>
    <xf numFmtId="4" fontId="22" fillId="33" borderId="10" xfId="0" applyNumberFormat="1" applyFont="1" applyFill="1" applyBorder="1" applyAlignment="1">
      <alignment vertical="top" wrapText="1"/>
    </xf>
    <xf numFmtId="49" fontId="19" fillId="33" borderId="11" xfId="0" applyNumberFormat="1" applyFont="1" applyFill="1" applyBorder="1" applyAlignment="1">
      <alignment horizontal="left" vertical="top" wrapText="1"/>
    </xf>
    <xf numFmtId="49" fontId="22" fillId="33" borderId="10" xfId="0" applyNumberFormat="1" applyFont="1" applyFill="1" applyBorder="1" applyAlignment="1">
      <alignment vertical="top" wrapText="1"/>
    </xf>
    <xf numFmtId="0" fontId="23" fillId="0" borderId="0" xfId="0" applyFont="1" applyFill="1" applyBorder="1" applyAlignment="1">
      <alignment vertical="top" wrapText="1"/>
    </xf>
    <xf numFmtId="49" fontId="19" fillId="0" borderId="10" xfId="0" applyNumberFormat="1" applyFont="1" applyFill="1" applyBorder="1" applyAlignment="1">
      <alignment horizontal="left" vertical="top" wrapText="1"/>
    </xf>
    <xf numFmtId="0" fontId="19" fillId="0" borderId="0" xfId="0" applyFont="1" applyAlignment="1">
      <alignment horizontal="center" vertical="top" wrapText="1"/>
    </xf>
    <xf numFmtId="0" fontId="19" fillId="0" borderId="10" xfId="0" applyFont="1" applyBorder="1" applyAlignment="1">
      <alignment horizontal="center" vertical="top" wrapText="1"/>
    </xf>
    <xf numFmtId="0" fontId="24" fillId="0" borderId="10" xfId="42" applyFont="1" applyBorder="1" applyAlignment="1">
      <alignment vertical="top" wrapText="1"/>
    </xf>
    <xf numFmtId="49" fontId="22" fillId="0" borderId="10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 wrapText="1"/>
    </xf>
    <xf numFmtId="0" fontId="20" fillId="33" borderId="10" xfId="0" applyFont="1" applyFill="1" applyBorder="1" applyAlignment="1">
      <alignment vertical="top" wrapText="1"/>
    </xf>
    <xf numFmtId="0" fontId="19" fillId="33" borderId="10" xfId="0" applyFont="1" applyFill="1" applyBorder="1" applyAlignment="1">
      <alignment vertical="top" wrapText="1"/>
    </xf>
    <xf numFmtId="0" fontId="24" fillId="33" borderId="10" xfId="42" applyFont="1" applyFill="1" applyBorder="1" applyAlignment="1">
      <alignment vertical="top" wrapText="1"/>
    </xf>
    <xf numFmtId="0" fontId="18" fillId="0" borderId="0" xfId="0" applyFont="1" applyAlignment="1">
      <alignment horizontal="center" vertical="top" wrapText="1"/>
    </xf>
    <xf numFmtId="0" fontId="19" fillId="33" borderId="0" xfId="0" applyFont="1" applyFill="1" applyAlignment="1">
      <alignment vertical="top" wrapText="1"/>
    </xf>
    <xf numFmtId="0" fontId="19" fillId="0" borderId="0" xfId="0" applyFont="1" applyAlignment="1">
      <alignment vertical="top" wrapText="1"/>
    </xf>
    <xf numFmtId="0" fontId="19" fillId="0" borderId="10" xfId="0" applyFont="1" applyFill="1" applyBorder="1" applyAlignment="1">
      <alignment vertical="top" wrapText="1"/>
    </xf>
    <xf numFmtId="0" fontId="19" fillId="0" borderId="0" xfId="0" applyFont="1" applyFill="1" applyAlignment="1">
      <alignment vertical="top" wrapText="1"/>
    </xf>
    <xf numFmtId="49" fontId="23" fillId="0" borderId="10" xfId="0" applyNumberFormat="1" applyFont="1" applyFill="1" applyBorder="1" applyAlignment="1">
      <alignment horizontal="center" vertical="top" wrapText="1"/>
    </xf>
    <xf numFmtId="0" fontId="23" fillId="0" borderId="10" xfId="0" applyFont="1" applyFill="1" applyBorder="1" applyAlignment="1">
      <alignment horizontal="center" vertical="top" wrapText="1"/>
    </xf>
    <xf numFmtId="0" fontId="25" fillId="0" borderId="0" xfId="0" applyFont="1" applyFill="1" applyAlignment="1">
      <alignment horizontal="center" vertical="top" wrapText="1"/>
    </xf>
    <xf numFmtId="0" fontId="24" fillId="0" borderId="0" xfId="42" applyFont="1" applyBorder="1" applyAlignment="1">
      <alignment vertical="top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gif"/><Relationship Id="rId26" Type="http://schemas.openxmlformats.org/officeDocument/2006/relationships/image" Target="../media/image26.jpeg"/><Relationship Id="rId39" Type="http://schemas.openxmlformats.org/officeDocument/2006/relationships/image" Target="../media/image39.gif"/><Relationship Id="rId3" Type="http://schemas.openxmlformats.org/officeDocument/2006/relationships/image" Target="../media/image3.gif"/><Relationship Id="rId21" Type="http://schemas.openxmlformats.org/officeDocument/2006/relationships/image" Target="../media/image21.gif"/><Relationship Id="rId34" Type="http://schemas.openxmlformats.org/officeDocument/2006/relationships/image" Target="../media/image34.gif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gif"/><Relationship Id="rId12" Type="http://schemas.openxmlformats.org/officeDocument/2006/relationships/image" Target="../media/image12.jpeg"/><Relationship Id="rId17" Type="http://schemas.openxmlformats.org/officeDocument/2006/relationships/image" Target="../media/image17.gif"/><Relationship Id="rId25" Type="http://schemas.openxmlformats.org/officeDocument/2006/relationships/image" Target="../media/image25.gif"/><Relationship Id="rId33" Type="http://schemas.openxmlformats.org/officeDocument/2006/relationships/image" Target="../media/image33.jpeg"/><Relationship Id="rId38" Type="http://schemas.openxmlformats.org/officeDocument/2006/relationships/image" Target="../media/image38.gif"/><Relationship Id="rId46" Type="http://schemas.openxmlformats.org/officeDocument/2006/relationships/image" Target="../media/image46.gif"/><Relationship Id="rId2" Type="http://schemas.openxmlformats.org/officeDocument/2006/relationships/image" Target="../media/image2.jpeg"/><Relationship Id="rId16" Type="http://schemas.openxmlformats.org/officeDocument/2006/relationships/image" Target="../media/image16.gif"/><Relationship Id="rId20" Type="http://schemas.openxmlformats.org/officeDocument/2006/relationships/image" Target="../media/image20.gif"/><Relationship Id="rId29" Type="http://schemas.openxmlformats.org/officeDocument/2006/relationships/image" Target="../media/image29.gif"/><Relationship Id="rId41" Type="http://schemas.openxmlformats.org/officeDocument/2006/relationships/image" Target="../media/image41.jpeg"/><Relationship Id="rId54" Type="http://schemas.openxmlformats.org/officeDocument/2006/relationships/image" Target="../media/image54.gi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gif"/><Relationship Id="rId32" Type="http://schemas.openxmlformats.org/officeDocument/2006/relationships/image" Target="../media/image32.jpeg"/><Relationship Id="rId37" Type="http://schemas.openxmlformats.org/officeDocument/2006/relationships/image" Target="../media/image37.gif"/><Relationship Id="rId40" Type="http://schemas.openxmlformats.org/officeDocument/2006/relationships/image" Target="../media/image40.gif"/><Relationship Id="rId45" Type="http://schemas.openxmlformats.org/officeDocument/2006/relationships/image" Target="../media/image45.gif"/><Relationship Id="rId53" Type="http://schemas.openxmlformats.org/officeDocument/2006/relationships/image" Target="../media/image53.jpeg"/><Relationship Id="rId5" Type="http://schemas.openxmlformats.org/officeDocument/2006/relationships/image" Target="../media/image5.gif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gif"/><Relationship Id="rId36" Type="http://schemas.openxmlformats.org/officeDocument/2006/relationships/image" Target="../media/image36.jpeg"/><Relationship Id="rId49" Type="http://schemas.openxmlformats.org/officeDocument/2006/relationships/image" Target="../media/image49.gif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gif"/><Relationship Id="rId44" Type="http://schemas.openxmlformats.org/officeDocument/2006/relationships/image" Target="../media/image44.gif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gif"/><Relationship Id="rId22" Type="http://schemas.openxmlformats.org/officeDocument/2006/relationships/image" Target="../media/image22.gif"/><Relationship Id="rId27" Type="http://schemas.openxmlformats.org/officeDocument/2006/relationships/image" Target="../media/image27.gif"/><Relationship Id="rId30" Type="http://schemas.openxmlformats.org/officeDocument/2006/relationships/image" Target="../media/image30.gif"/><Relationship Id="rId35" Type="http://schemas.openxmlformats.org/officeDocument/2006/relationships/image" Target="../media/image35.jpeg"/><Relationship Id="rId43" Type="http://schemas.openxmlformats.org/officeDocument/2006/relationships/image" Target="../media/image43.gif"/><Relationship Id="rId48" Type="http://schemas.openxmlformats.org/officeDocument/2006/relationships/image" Target="../media/image48.jpeg"/><Relationship Id="rId8" Type="http://schemas.openxmlformats.org/officeDocument/2006/relationships/image" Target="../media/image8.gif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10</xdr:col>
      <xdr:colOff>616805</xdr:colOff>
      <xdr:row>2</xdr:row>
      <xdr:rowOff>846667</xdr:rowOff>
    </xdr:to>
    <xdr:pic>
      <xdr:nvPicPr>
        <xdr:cNvPr id="2" name="Picture 1" descr="The Electrical Engineering Handbook - 1st Edition - ISBN: 9780121709600, 978008047748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5667" y="804333"/>
          <a:ext cx="623419" cy="846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23812</xdr:colOff>
      <xdr:row>3</xdr:row>
      <xdr:rowOff>47641</xdr:rowOff>
    </xdr:from>
    <xdr:to>
      <xdr:col>10</xdr:col>
      <xdr:colOff>743812</xdr:colOff>
      <xdr:row>3</xdr:row>
      <xdr:rowOff>971504</xdr:rowOff>
    </xdr:to>
    <xdr:pic>
      <xdr:nvPicPr>
        <xdr:cNvPr id="3" name="Picture 2" descr="Managing Agricultural Greenhouse Gases - 1st Edition - ISBN: 9780123868978, 978012386898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12375" y="1797860"/>
          <a:ext cx="720000" cy="923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63500</xdr:colOff>
      <xdr:row>4</xdr:row>
      <xdr:rowOff>74084</xdr:rowOff>
    </xdr:from>
    <xdr:to>
      <xdr:col>10</xdr:col>
      <xdr:colOff>645584</xdr:colOff>
      <xdr:row>4</xdr:row>
      <xdr:rowOff>832902</xdr:rowOff>
    </xdr:to>
    <xdr:pic>
      <xdr:nvPicPr>
        <xdr:cNvPr id="5" name="Picture 4" descr="Biochemistry of Food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1650" y="26915534"/>
          <a:ext cx="582084" cy="758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25065</xdr:colOff>
      <xdr:row>5</xdr:row>
      <xdr:rowOff>25067</xdr:rowOff>
    </xdr:from>
    <xdr:to>
      <xdr:col>10</xdr:col>
      <xdr:colOff>744308</xdr:colOff>
      <xdr:row>5</xdr:row>
      <xdr:rowOff>914401</xdr:rowOff>
    </xdr:to>
    <xdr:pic>
      <xdr:nvPicPr>
        <xdr:cNvPr id="6" name="Picture 5" descr="New and Future Developments in Catalysis - 1st Edition - ISBN: 9780444538789, 978044453879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8865" y="3796967"/>
          <a:ext cx="719243" cy="889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31750</xdr:colOff>
      <xdr:row>6</xdr:row>
      <xdr:rowOff>31750</xdr:rowOff>
    </xdr:from>
    <xdr:to>
      <xdr:col>10</xdr:col>
      <xdr:colOff>704785</xdr:colOff>
      <xdr:row>6</xdr:row>
      <xdr:rowOff>863600</xdr:rowOff>
    </xdr:to>
    <xdr:pic>
      <xdr:nvPicPr>
        <xdr:cNvPr id="7" name="Picture 6" descr="Cover for Ecosystem Services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19900" y="11385550"/>
          <a:ext cx="673035" cy="83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87730</xdr:colOff>
      <xdr:row>7</xdr:row>
      <xdr:rowOff>25079</xdr:rowOff>
    </xdr:from>
    <xdr:to>
      <xdr:col>10</xdr:col>
      <xdr:colOff>735730</xdr:colOff>
      <xdr:row>7</xdr:row>
      <xdr:rowOff>1006935</xdr:rowOff>
    </xdr:to>
    <xdr:pic>
      <xdr:nvPicPr>
        <xdr:cNvPr id="9" name="Picture 8" descr="Case Studies in Food Safety and Authenticity - 1st Edition - ISBN: 9780857094124, 978085709693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8388" y="6441921"/>
          <a:ext cx="648000" cy="981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75197</xdr:colOff>
      <xdr:row>8</xdr:row>
      <xdr:rowOff>62663</xdr:rowOff>
    </xdr:from>
    <xdr:to>
      <xdr:col>10</xdr:col>
      <xdr:colOff>777038</xdr:colOff>
      <xdr:row>8</xdr:row>
      <xdr:rowOff>1085330</xdr:rowOff>
    </xdr:to>
    <xdr:pic>
      <xdr:nvPicPr>
        <xdr:cNvPr id="10" name="Picture 9" descr="Advanced Engineering Desig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85855" y="7645064"/>
          <a:ext cx="701841" cy="1022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1025" name="AutoShape 1" descr="Improving the Safety and Quality of Eggs and Egg Products : Egg Chemistry, Production and Consumption Cover Image"/>
        <xdr:cNvSpPr>
          <a:spLocks noChangeAspect="1" noChangeArrowheads="1"/>
        </xdr:cNvSpPr>
      </xdr:nvSpPr>
      <xdr:spPr bwMode="auto">
        <a:xfrm>
          <a:off x="23698200" y="8658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88900</xdr:colOff>
      <xdr:row>9</xdr:row>
      <xdr:rowOff>25400</xdr:rowOff>
    </xdr:from>
    <xdr:to>
      <xdr:col>10</xdr:col>
      <xdr:colOff>739775</xdr:colOff>
      <xdr:row>9</xdr:row>
      <xdr:rowOff>1007421</xdr:rowOff>
    </xdr:to>
    <xdr:pic>
      <xdr:nvPicPr>
        <xdr:cNvPr id="11" name="Picture 10" descr="Cover for Improving the Safety and Quality of Eggs and Egg Products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0" y="8712200"/>
          <a:ext cx="650875" cy="982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104384</xdr:colOff>
      <xdr:row>10</xdr:row>
      <xdr:rowOff>26113</xdr:rowOff>
    </xdr:from>
    <xdr:to>
      <xdr:col>10</xdr:col>
      <xdr:colOff>763765</xdr:colOff>
      <xdr:row>10</xdr:row>
      <xdr:rowOff>1054101</xdr:rowOff>
    </xdr:to>
    <xdr:pic>
      <xdr:nvPicPr>
        <xdr:cNvPr id="12" name="Picture 11" descr="Consumer-Driven Innovation in Food and Personal Care Products - 1st Edition - ISBN: 9781845695675, 978184569997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48184" y="9640013"/>
          <a:ext cx="659381" cy="102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48412</xdr:colOff>
      <xdr:row>11</xdr:row>
      <xdr:rowOff>1</xdr:rowOff>
    </xdr:from>
    <xdr:to>
      <xdr:col>10</xdr:col>
      <xdr:colOff>698500</xdr:colOff>
      <xdr:row>11</xdr:row>
      <xdr:rowOff>986609</xdr:rowOff>
    </xdr:to>
    <xdr:pic>
      <xdr:nvPicPr>
        <xdr:cNvPr id="13" name="Picture 12" descr="Sensory Analysis for Food and Beverage Quality Control - 1st Edition - ISBN: 9781845694760, 978184569951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92212" y="10782301"/>
          <a:ext cx="650088" cy="986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65240</xdr:colOff>
      <xdr:row>12</xdr:row>
      <xdr:rowOff>78288</xdr:rowOff>
    </xdr:from>
    <xdr:to>
      <xdr:col>10</xdr:col>
      <xdr:colOff>713240</xdr:colOff>
      <xdr:row>12</xdr:row>
      <xdr:rowOff>1053573</xdr:rowOff>
    </xdr:to>
    <xdr:pic>
      <xdr:nvPicPr>
        <xdr:cNvPr id="14" name="Picture 13" descr="Handbook of Organic Food Safety and Quality - 1st Edition - ISBN: 9781845690106, 97818456934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0" y="12225925"/>
          <a:ext cx="648000" cy="97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117432</xdr:colOff>
      <xdr:row>13</xdr:row>
      <xdr:rowOff>52192</xdr:rowOff>
    </xdr:from>
    <xdr:to>
      <xdr:col>10</xdr:col>
      <xdr:colOff>775225</xdr:colOff>
      <xdr:row>13</xdr:row>
      <xdr:rowOff>1038709</xdr:rowOff>
    </xdr:to>
    <xdr:pic>
      <xdr:nvPicPr>
        <xdr:cNvPr id="16" name="Picture 15" descr="Vertical Flow Constructed Wetlands - 1st Edition - ISBN: 9780124046122, 978012404687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64692" y="13361096"/>
          <a:ext cx="657793" cy="986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63624</xdr:colOff>
      <xdr:row>14</xdr:row>
      <xdr:rowOff>1</xdr:rowOff>
    </xdr:from>
    <xdr:to>
      <xdr:col>10</xdr:col>
      <xdr:colOff>776796</xdr:colOff>
      <xdr:row>14</xdr:row>
      <xdr:rowOff>1041400</xdr:rowOff>
    </xdr:to>
    <xdr:pic>
      <xdr:nvPicPr>
        <xdr:cNvPr id="17" name="Picture 16" descr="Handbook of Food Allergen Detection and Control - 1st Edition - ISBN: 9781782420125, 97817824202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7424" y="14287501"/>
          <a:ext cx="713172" cy="1041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91335</xdr:colOff>
      <xdr:row>15</xdr:row>
      <xdr:rowOff>52192</xdr:rowOff>
    </xdr:from>
    <xdr:to>
      <xdr:col>10</xdr:col>
      <xdr:colOff>774092</xdr:colOff>
      <xdr:row>15</xdr:row>
      <xdr:rowOff>1084067</xdr:rowOff>
    </xdr:to>
    <xdr:pic>
      <xdr:nvPicPr>
        <xdr:cNvPr id="18" name="Picture 17" descr="Cover for Advances in Microbial Food Safety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38595" y="15683630"/>
          <a:ext cx="682757" cy="103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16</xdr:row>
      <xdr:rowOff>0</xdr:rowOff>
    </xdr:from>
    <xdr:to>
      <xdr:col>10</xdr:col>
      <xdr:colOff>755970</xdr:colOff>
      <xdr:row>16</xdr:row>
      <xdr:rowOff>1103472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747260" y="16792705"/>
          <a:ext cx="755970" cy="1103472"/>
        </a:xfrm>
        <a:prstGeom prst="rect">
          <a:avLst/>
        </a:prstGeom>
      </xdr:spPr>
    </xdr:pic>
    <xdr:clientData/>
  </xdr:twoCellAnchor>
  <xdr:twoCellAnchor editAs="oneCell">
    <xdr:from>
      <xdr:col>10</xdr:col>
      <xdr:colOff>78288</xdr:colOff>
      <xdr:row>17</xdr:row>
      <xdr:rowOff>117431</xdr:rowOff>
    </xdr:from>
    <xdr:to>
      <xdr:col>10</xdr:col>
      <xdr:colOff>771821</xdr:colOff>
      <xdr:row>17</xdr:row>
      <xdr:rowOff>974681</xdr:rowOff>
    </xdr:to>
    <xdr:pic>
      <xdr:nvPicPr>
        <xdr:cNvPr id="19" name="Picture 18" descr="Assessing and Measuring Environmental Impact and Sustainability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25548" y="18071404"/>
          <a:ext cx="693533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130479</xdr:colOff>
      <xdr:row>18</xdr:row>
      <xdr:rowOff>78287</xdr:rowOff>
    </xdr:from>
    <xdr:to>
      <xdr:col>10</xdr:col>
      <xdr:colOff>680813</xdr:colOff>
      <xdr:row>18</xdr:row>
      <xdr:rowOff>896880</xdr:rowOff>
    </xdr:to>
    <xdr:pic>
      <xdr:nvPicPr>
        <xdr:cNvPr id="20" name="Picture 19" descr="Colour Additives for Foods and Beverages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77739" y="19193527"/>
          <a:ext cx="550334" cy="818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39144</xdr:colOff>
      <xdr:row>19</xdr:row>
      <xdr:rowOff>117431</xdr:rowOff>
    </xdr:from>
    <xdr:to>
      <xdr:col>10</xdr:col>
      <xdr:colOff>737517</xdr:colOff>
      <xdr:row>19</xdr:row>
      <xdr:rowOff>977900</xdr:rowOff>
    </xdr:to>
    <xdr:pic>
      <xdr:nvPicPr>
        <xdr:cNvPr id="21" name="Picture 20" descr="Cover for Biochemical Engineering and Biotechnology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2944" y="20246931"/>
          <a:ext cx="698373" cy="860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104383</xdr:colOff>
      <xdr:row>20</xdr:row>
      <xdr:rowOff>52192</xdr:rowOff>
    </xdr:from>
    <xdr:to>
      <xdr:col>10</xdr:col>
      <xdr:colOff>739383</xdr:colOff>
      <xdr:row>20</xdr:row>
      <xdr:rowOff>1007912</xdr:rowOff>
    </xdr:to>
    <xdr:pic>
      <xdr:nvPicPr>
        <xdr:cNvPr id="22" name="Picture 21" descr="Feed and Feeding Practices in Aquaculture - 1st Edition - ISBN: 9780081005064, 978008100507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1643" y="21489966"/>
          <a:ext cx="635000" cy="955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41807</xdr:colOff>
      <xdr:row>21</xdr:row>
      <xdr:rowOff>52192</xdr:rowOff>
    </xdr:from>
    <xdr:to>
      <xdr:col>12</xdr:col>
      <xdr:colOff>24132</xdr:colOff>
      <xdr:row>21</xdr:row>
      <xdr:rowOff>1017739</xdr:rowOff>
    </xdr:to>
    <xdr:pic>
      <xdr:nvPicPr>
        <xdr:cNvPr id="23" name="Picture 22" descr="Cover for Food Waste Recovery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58691" y="22651233"/>
          <a:ext cx="778250" cy="965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117432</xdr:colOff>
      <xdr:row>22</xdr:row>
      <xdr:rowOff>78287</xdr:rowOff>
    </xdr:from>
    <xdr:to>
      <xdr:col>10</xdr:col>
      <xdr:colOff>763015</xdr:colOff>
      <xdr:row>22</xdr:row>
      <xdr:rowOff>1048382</xdr:rowOff>
    </xdr:to>
    <xdr:pic>
      <xdr:nvPicPr>
        <xdr:cNvPr id="24" name="Picture 23" descr="Cover image Handbook of Statistics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34316" y="23838595"/>
          <a:ext cx="645583" cy="970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52192</xdr:colOff>
      <xdr:row>23</xdr:row>
      <xdr:rowOff>65238</xdr:rowOff>
    </xdr:from>
    <xdr:to>
      <xdr:col>10</xdr:col>
      <xdr:colOff>782876</xdr:colOff>
      <xdr:row>23</xdr:row>
      <xdr:rowOff>1010683</xdr:rowOff>
    </xdr:to>
    <xdr:pic>
      <xdr:nvPicPr>
        <xdr:cNvPr id="25" name="Picture 24" descr="Cover image 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69076" y="24986813"/>
          <a:ext cx="730684" cy="945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39144</xdr:colOff>
      <xdr:row>24</xdr:row>
      <xdr:rowOff>65239</xdr:rowOff>
    </xdr:from>
    <xdr:to>
      <xdr:col>11</xdr:col>
      <xdr:colOff>0</xdr:colOff>
      <xdr:row>24</xdr:row>
      <xdr:rowOff>1052344</xdr:rowOff>
    </xdr:to>
    <xdr:pic>
      <xdr:nvPicPr>
        <xdr:cNvPr id="26" name="Picture 25" descr="Essential Oils in Food Preservation, Flavor and Safety - 1st Edition - ISBN: 9780124166417, 978012416644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56028" y="26148081"/>
          <a:ext cx="762000" cy="987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39142</xdr:colOff>
      <xdr:row>25</xdr:row>
      <xdr:rowOff>26095</xdr:rowOff>
    </xdr:from>
    <xdr:to>
      <xdr:col>10</xdr:col>
      <xdr:colOff>743731</xdr:colOff>
      <xdr:row>25</xdr:row>
      <xdr:rowOff>1091678</xdr:rowOff>
    </xdr:to>
    <xdr:pic>
      <xdr:nvPicPr>
        <xdr:cNvPr id="27" name="Picture 26" descr="Cover image 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56026" y="27270205"/>
          <a:ext cx="704589" cy="1065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78287</xdr:colOff>
      <xdr:row>26</xdr:row>
      <xdr:rowOff>26095</xdr:rowOff>
    </xdr:from>
    <xdr:to>
      <xdr:col>10</xdr:col>
      <xdr:colOff>751690</xdr:colOff>
      <xdr:row>26</xdr:row>
      <xdr:rowOff>1043834</xdr:rowOff>
    </xdr:to>
    <xdr:pic>
      <xdr:nvPicPr>
        <xdr:cNvPr id="28" name="Picture 27" descr="Cover for Electric Renewable Energy Systems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5171" y="28431472"/>
          <a:ext cx="673403" cy="1017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52190</xdr:colOff>
      <xdr:row>27</xdr:row>
      <xdr:rowOff>0</xdr:rowOff>
    </xdr:from>
    <xdr:to>
      <xdr:col>11</xdr:col>
      <xdr:colOff>0</xdr:colOff>
      <xdr:row>27</xdr:row>
      <xdr:rowOff>905053</xdr:rowOff>
    </xdr:to>
    <xdr:pic>
      <xdr:nvPicPr>
        <xdr:cNvPr id="29" name="Picture 28" descr="Antimicrobial Food Packaging, 1st Edition,Jorge Barros-Velazquez,ISBN978012800723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69074" y="29566644"/>
          <a:ext cx="739809" cy="905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23017</xdr:colOff>
      <xdr:row>28</xdr:row>
      <xdr:rowOff>39144</xdr:rowOff>
    </xdr:from>
    <xdr:to>
      <xdr:col>10</xdr:col>
      <xdr:colOff>767367</xdr:colOff>
      <xdr:row>28</xdr:row>
      <xdr:rowOff>927100</xdr:rowOff>
    </xdr:to>
    <xdr:pic>
      <xdr:nvPicPr>
        <xdr:cNvPr id="30" name="Picture 29" descr="Biotechnology for Biofuel Production and Optimization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6817" y="30684244"/>
          <a:ext cx="744350" cy="887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39492</xdr:colOff>
      <xdr:row>29</xdr:row>
      <xdr:rowOff>13743</xdr:rowOff>
    </xdr:from>
    <xdr:to>
      <xdr:col>10</xdr:col>
      <xdr:colOff>749300</xdr:colOff>
      <xdr:row>29</xdr:row>
      <xdr:rowOff>1084445</xdr:rowOff>
    </xdr:to>
    <xdr:pic>
      <xdr:nvPicPr>
        <xdr:cNvPr id="31" name="Picture 30" descr="Biscuit Baking Technology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3292" y="31827243"/>
          <a:ext cx="709808" cy="1070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52192</xdr:colOff>
      <xdr:row>30</xdr:row>
      <xdr:rowOff>52192</xdr:rowOff>
    </xdr:from>
    <xdr:to>
      <xdr:col>10</xdr:col>
      <xdr:colOff>723900</xdr:colOff>
      <xdr:row>30</xdr:row>
      <xdr:rowOff>1058914</xdr:rowOff>
    </xdr:to>
    <xdr:pic>
      <xdr:nvPicPr>
        <xdr:cNvPr id="32" name="Picture 31" descr="Cover for Food Safety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95992" y="33034092"/>
          <a:ext cx="671708" cy="1006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13048</xdr:colOff>
      <xdr:row>31</xdr:row>
      <xdr:rowOff>78287</xdr:rowOff>
    </xdr:from>
    <xdr:to>
      <xdr:col>10</xdr:col>
      <xdr:colOff>751471</xdr:colOff>
      <xdr:row>31</xdr:row>
      <xdr:rowOff>1003300</xdr:rowOff>
    </xdr:to>
    <xdr:pic>
      <xdr:nvPicPr>
        <xdr:cNvPr id="33" name="Picture 32" descr="Cover for Food Hygiene and Toxicology in Ready-to-Eat Foods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6848" y="34228587"/>
          <a:ext cx="738423" cy="925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39143</xdr:colOff>
      <xdr:row>32</xdr:row>
      <xdr:rowOff>78288</xdr:rowOff>
    </xdr:from>
    <xdr:to>
      <xdr:col>10</xdr:col>
      <xdr:colOff>762000</xdr:colOff>
      <xdr:row>32</xdr:row>
      <xdr:rowOff>1108485</xdr:rowOff>
    </xdr:to>
    <xdr:pic>
      <xdr:nvPicPr>
        <xdr:cNvPr id="34" name="Picture 33" descr="Developing Food Products for Consumers with Specific Dietary Needs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2943" y="35396988"/>
          <a:ext cx="722857" cy="1030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756000</xdr:colOff>
      <xdr:row>33</xdr:row>
      <xdr:rowOff>1136174</xdr:rowOff>
    </xdr:to>
    <xdr:pic>
      <xdr:nvPicPr>
        <xdr:cNvPr id="35" name="Picture 34" descr="Mobilisation of Forest Bioenergy in the Boreal and Temperate Biomes - 1st Edition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884" y="36534247"/>
          <a:ext cx="756000" cy="1136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65238</xdr:colOff>
      <xdr:row>34</xdr:row>
      <xdr:rowOff>39142</xdr:rowOff>
    </xdr:from>
    <xdr:to>
      <xdr:col>10</xdr:col>
      <xdr:colOff>782875</xdr:colOff>
      <xdr:row>34</xdr:row>
      <xdr:rowOff>1138353</xdr:rowOff>
    </xdr:to>
    <xdr:pic>
      <xdr:nvPicPr>
        <xdr:cNvPr id="36" name="Picture 35" descr="Biostatistics and Computer-based Analysis of Health Data using R - 1st Edition - ISBN: 9781785480881, 978008101175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82122" y="37734656"/>
          <a:ext cx="717637" cy="1099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65238</xdr:colOff>
      <xdr:row>35</xdr:row>
      <xdr:rowOff>26095</xdr:rowOff>
    </xdr:from>
    <xdr:to>
      <xdr:col>10</xdr:col>
      <xdr:colOff>782875</xdr:colOff>
      <xdr:row>35</xdr:row>
      <xdr:rowOff>1110686</xdr:rowOff>
    </xdr:to>
    <xdr:pic>
      <xdr:nvPicPr>
        <xdr:cNvPr id="37" name="Picture 36" descr="Cover for Energy Sources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82122" y="38882876"/>
          <a:ext cx="717637" cy="1084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721360</xdr:colOff>
      <xdr:row>36</xdr:row>
      <xdr:rowOff>901700</xdr:rowOff>
    </xdr:to>
    <xdr:pic>
      <xdr:nvPicPr>
        <xdr:cNvPr id="38" name="Picture 37" descr="Principles of Fermentation Technology - 3rd Edition - ISBN: 9780080999531, 978044463408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3800" y="39992300"/>
          <a:ext cx="72136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52191</xdr:colOff>
      <xdr:row>37</xdr:row>
      <xdr:rowOff>39145</xdr:rowOff>
    </xdr:from>
    <xdr:to>
      <xdr:col>10</xdr:col>
      <xdr:colOff>732045</xdr:colOff>
      <xdr:row>37</xdr:row>
      <xdr:rowOff>1079501</xdr:rowOff>
    </xdr:to>
    <xdr:pic>
      <xdr:nvPicPr>
        <xdr:cNvPr id="39" name="Picture 38" descr="Land Surface Remote Sensing in Agriculture and Forest - 1st Edition - ISBN: 9781785481031, 978008101183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95991" y="41199845"/>
          <a:ext cx="679854" cy="1040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38</xdr:row>
      <xdr:rowOff>0</xdr:rowOff>
    </xdr:from>
    <xdr:to>
      <xdr:col>10</xdr:col>
      <xdr:colOff>723900</xdr:colOff>
      <xdr:row>38</xdr:row>
      <xdr:rowOff>1086241</xdr:rowOff>
    </xdr:to>
    <xdr:pic>
      <xdr:nvPicPr>
        <xdr:cNvPr id="40" name="Picture 39" descr="Cover for A Handbook for Sensory and Consumer-Driven New Product Development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3800" y="42329100"/>
          <a:ext cx="723900" cy="1086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65239</xdr:colOff>
      <xdr:row>39</xdr:row>
      <xdr:rowOff>39143</xdr:rowOff>
    </xdr:from>
    <xdr:to>
      <xdr:col>10</xdr:col>
      <xdr:colOff>785239</xdr:colOff>
      <xdr:row>39</xdr:row>
      <xdr:rowOff>915946</xdr:rowOff>
    </xdr:to>
    <xdr:pic>
      <xdr:nvPicPr>
        <xdr:cNvPr id="41" name="Picture 40" descr="Cover for Current Developments in Biotechnology and Bioengineerin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82123" y="43567088"/>
          <a:ext cx="720000" cy="876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40</xdr:row>
      <xdr:rowOff>0</xdr:rowOff>
    </xdr:from>
    <xdr:to>
      <xdr:col>11</xdr:col>
      <xdr:colOff>0</xdr:colOff>
      <xdr:row>41</xdr:row>
      <xdr:rowOff>36138</xdr:rowOff>
    </xdr:to>
    <xdr:pic>
      <xdr:nvPicPr>
        <xdr:cNvPr id="42" name="Picture 41" descr="Cover for Statistics for Bioinformatics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884" y="44689212"/>
          <a:ext cx="792000" cy="1197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26097</xdr:colOff>
      <xdr:row>41</xdr:row>
      <xdr:rowOff>65240</xdr:rowOff>
    </xdr:from>
    <xdr:to>
      <xdr:col>10</xdr:col>
      <xdr:colOff>777463</xdr:colOff>
      <xdr:row>41</xdr:row>
      <xdr:rowOff>1041400</xdr:rowOff>
    </xdr:to>
    <xdr:pic>
      <xdr:nvPicPr>
        <xdr:cNvPr id="43" name="Picture 42" descr="Cover for Forest Management and Plannin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9897" y="45912240"/>
          <a:ext cx="751366" cy="976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657791</xdr:colOff>
      <xdr:row>42</xdr:row>
      <xdr:rowOff>993321</xdr:rowOff>
    </xdr:to>
    <xdr:pic>
      <xdr:nvPicPr>
        <xdr:cNvPr id="44" name="Picture 43" descr="Tribology - 2nd Edition - ISBN: 9780081009109, 9780081009512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884" y="47011747"/>
          <a:ext cx="657791" cy="993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10</xdr:col>
      <xdr:colOff>698430</xdr:colOff>
      <xdr:row>43</xdr:row>
      <xdr:rowOff>863600</xdr:rowOff>
    </xdr:to>
    <xdr:pic>
      <xdr:nvPicPr>
        <xdr:cNvPr id="45" name="Picture 44" descr="Electric Motor Control - 1st Edition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3800" y="48069500"/>
          <a:ext cx="698430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44</xdr:row>
      <xdr:rowOff>1</xdr:rowOff>
    </xdr:from>
    <xdr:to>
      <xdr:col>10</xdr:col>
      <xdr:colOff>670028</xdr:colOff>
      <xdr:row>44</xdr:row>
      <xdr:rowOff>825501</xdr:rowOff>
    </xdr:to>
    <xdr:pic>
      <xdr:nvPicPr>
        <xdr:cNvPr id="46" name="Picture 45" descr="Cover for Electrical Power Systems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3800" y="49085501"/>
          <a:ext cx="670028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91336</xdr:colOff>
      <xdr:row>45</xdr:row>
      <xdr:rowOff>39144</xdr:rowOff>
    </xdr:from>
    <xdr:to>
      <xdr:col>10</xdr:col>
      <xdr:colOff>721597</xdr:colOff>
      <xdr:row>45</xdr:row>
      <xdr:rowOff>990284</xdr:rowOff>
    </xdr:to>
    <xdr:pic>
      <xdr:nvPicPr>
        <xdr:cNvPr id="47" name="Picture 46" descr="Cover for Air Conditioning System Design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8220" y="50169349"/>
          <a:ext cx="630261" cy="951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143528</xdr:colOff>
      <xdr:row>46</xdr:row>
      <xdr:rowOff>65240</xdr:rowOff>
    </xdr:from>
    <xdr:to>
      <xdr:col>10</xdr:col>
      <xdr:colOff>727728</xdr:colOff>
      <xdr:row>46</xdr:row>
      <xdr:rowOff>942128</xdr:rowOff>
    </xdr:to>
    <xdr:pic>
      <xdr:nvPicPr>
        <xdr:cNvPr id="48" name="Picture 47" descr="Cover for Advanced Gear Manufacturing and Finishin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60412" y="51356713"/>
          <a:ext cx="584200" cy="876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11</xdr:col>
      <xdr:colOff>0</xdr:colOff>
      <xdr:row>47</xdr:row>
      <xdr:rowOff>970079</xdr:rowOff>
    </xdr:to>
    <xdr:pic>
      <xdr:nvPicPr>
        <xdr:cNvPr id="50" name="Picture 49" descr="Cover for Clay-Polymer Nanocomposites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884" y="52309212"/>
          <a:ext cx="792000" cy="970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48</xdr:row>
      <xdr:rowOff>0</xdr:rowOff>
    </xdr:from>
    <xdr:to>
      <xdr:col>11</xdr:col>
      <xdr:colOff>0</xdr:colOff>
      <xdr:row>48</xdr:row>
      <xdr:rowOff>973666</xdr:rowOff>
    </xdr:to>
    <xdr:pic>
      <xdr:nvPicPr>
        <xdr:cNvPr id="51" name="Picture 50" descr="Cellular Internet of Things - 1st Edition - ISBN: 9780128124581, 9780128124598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884" y="53470479"/>
          <a:ext cx="792603" cy="973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52192</xdr:colOff>
      <xdr:row>49</xdr:row>
      <xdr:rowOff>39143</xdr:rowOff>
    </xdr:from>
    <xdr:to>
      <xdr:col>10</xdr:col>
      <xdr:colOff>755123</xdr:colOff>
      <xdr:row>49</xdr:row>
      <xdr:rowOff>914400</xdr:rowOff>
    </xdr:to>
    <xdr:pic>
      <xdr:nvPicPr>
        <xdr:cNvPr id="52" name="Picture 51" descr="Soil Management and Climate Change - 1st Edition - ISBN: 9780128121283, 978012812129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95992" y="54699943"/>
          <a:ext cx="702931" cy="875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13048</xdr:colOff>
      <xdr:row>50</xdr:row>
      <xdr:rowOff>91336</xdr:rowOff>
    </xdr:from>
    <xdr:to>
      <xdr:col>10</xdr:col>
      <xdr:colOff>769048</xdr:colOff>
      <xdr:row>50</xdr:row>
      <xdr:rowOff>1022757</xdr:rowOff>
    </xdr:to>
    <xdr:pic>
      <xdr:nvPicPr>
        <xdr:cNvPr id="53" name="Picture 52" descr="Cover for Food and Feed Safety Systems and Analysis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29932" y="55884350"/>
          <a:ext cx="756000" cy="931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52192</xdr:colOff>
      <xdr:row>51</xdr:row>
      <xdr:rowOff>39144</xdr:rowOff>
    </xdr:from>
    <xdr:to>
      <xdr:col>10</xdr:col>
      <xdr:colOff>741104</xdr:colOff>
      <xdr:row>51</xdr:row>
      <xdr:rowOff>1117600</xdr:rowOff>
    </xdr:to>
    <xdr:pic>
      <xdr:nvPicPr>
        <xdr:cNvPr id="54" name="Picture 53" descr="Sensory Panel Management - 1st Edition - ISBN: 9780081010013, 978008101115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95992" y="57036744"/>
          <a:ext cx="688912" cy="1078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52191</xdr:colOff>
      <xdr:row>52</xdr:row>
      <xdr:rowOff>39144</xdr:rowOff>
    </xdr:from>
    <xdr:to>
      <xdr:col>10</xdr:col>
      <xdr:colOff>722074</xdr:colOff>
      <xdr:row>52</xdr:row>
      <xdr:rowOff>1054100</xdr:rowOff>
    </xdr:to>
    <xdr:pic>
      <xdr:nvPicPr>
        <xdr:cNvPr id="55" name="Picture 54" descr="Cover image for Case Studies in the Traditional Food Sector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95991" y="58205144"/>
          <a:ext cx="669883" cy="101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104383</xdr:colOff>
      <xdr:row>53</xdr:row>
      <xdr:rowOff>117432</xdr:rowOff>
    </xdr:from>
    <xdr:to>
      <xdr:col>10</xdr:col>
      <xdr:colOff>739383</xdr:colOff>
      <xdr:row>53</xdr:row>
      <xdr:rowOff>906382</xdr:rowOff>
    </xdr:to>
    <xdr:pic>
      <xdr:nvPicPr>
        <xdr:cNvPr id="56" name="Picture 55" descr="Computer Vision - 5th Edition - ISBN: 9780128092842, 9780128095751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21267" y="59394247"/>
          <a:ext cx="635000" cy="788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117431</xdr:colOff>
      <xdr:row>54</xdr:row>
      <xdr:rowOff>91335</xdr:rowOff>
    </xdr:from>
    <xdr:to>
      <xdr:col>10</xdr:col>
      <xdr:colOff>765431</xdr:colOff>
      <xdr:row>54</xdr:row>
      <xdr:rowOff>1067538</xdr:rowOff>
    </xdr:to>
    <xdr:pic>
      <xdr:nvPicPr>
        <xdr:cNvPr id="57" name="Picture 56" descr="Ergonomics - 3rd Edition - ISBN: 9780128132968, 9780128132975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34315" y="60529417"/>
          <a:ext cx="648000" cy="976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65240</xdr:colOff>
      <xdr:row>55</xdr:row>
      <xdr:rowOff>78287</xdr:rowOff>
    </xdr:from>
    <xdr:to>
      <xdr:col>10</xdr:col>
      <xdr:colOff>749240</xdr:colOff>
      <xdr:row>55</xdr:row>
      <xdr:rowOff>1101518</xdr:rowOff>
    </xdr:to>
    <xdr:pic>
      <xdr:nvPicPr>
        <xdr:cNvPr id="58" name="Picture 57" descr="Cover for Water Quality Monitoring and Management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82124" y="61677636"/>
          <a:ext cx="684000" cy="1023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primolatvija.hosted.exlibrisgroup.com/permalink/f/1v1j4mr/371KISC_AlephLNC04-000935456" TargetMode="External"/><Relationship Id="rId18" Type="http://schemas.openxmlformats.org/officeDocument/2006/relationships/hyperlink" Target="http://primolatvija.hosted.exlibrisgroup.com/permalink/f/1jjvjdc/371KISC_AlephLNC04-000935566" TargetMode="External"/><Relationship Id="rId26" Type="http://schemas.openxmlformats.org/officeDocument/2006/relationships/hyperlink" Target="http://primolatvija.hosted.exlibrisgroup.com/permalink/f/1jjvjdc/371KISC_AlephLNC04-000936275" TargetMode="External"/><Relationship Id="rId39" Type="http://schemas.openxmlformats.org/officeDocument/2006/relationships/hyperlink" Target="http://primolatvija.hosted.exlibrisgroup.com/permalink/f/1jjvjdc/371KISC_AlephLNC04-000935792" TargetMode="External"/><Relationship Id="rId3" Type="http://schemas.openxmlformats.org/officeDocument/2006/relationships/hyperlink" Target="http://primolatvija.hosted.exlibrisgroup.com/permalink/f/1v1j4mr/371KISC_AlephLNC04-000935316" TargetMode="External"/><Relationship Id="rId21" Type="http://schemas.openxmlformats.org/officeDocument/2006/relationships/hyperlink" Target="http://primolatvija.hosted.exlibrisgroup.com/permalink/f/1jjvjdc/371KISC_AlephLNC04-000936376" TargetMode="External"/><Relationship Id="rId34" Type="http://schemas.openxmlformats.org/officeDocument/2006/relationships/hyperlink" Target="http://primolatvija.hosted.exlibrisgroup.com/permalink/f/1jjvjdc/371KISC_AlephLNC04-000935691" TargetMode="External"/><Relationship Id="rId42" Type="http://schemas.openxmlformats.org/officeDocument/2006/relationships/hyperlink" Target="http://primolatvija.hosted.exlibrisgroup.com/permalink/f/1jjvjdc/371KISC_AlephLNC04-000935953" TargetMode="External"/><Relationship Id="rId47" Type="http://schemas.openxmlformats.org/officeDocument/2006/relationships/hyperlink" Target="http://primolatvija.hosted.exlibrisgroup.com/permalink/f/1jjvjdc/371KISC_AlephLNC04-000936102" TargetMode="External"/><Relationship Id="rId50" Type="http://schemas.openxmlformats.org/officeDocument/2006/relationships/hyperlink" Target="http://primolatvija.hosted.exlibrisgroup.com/permalink/f/1jjvjdc/371KISC_AlephLNC04-000936168" TargetMode="External"/><Relationship Id="rId7" Type="http://schemas.openxmlformats.org/officeDocument/2006/relationships/hyperlink" Target="http://primolatvija.hosted.exlibrisgroup.com/permalink/f/1v1j4mr/371KISC_AlephLNC04-000935355" TargetMode="External"/><Relationship Id="rId12" Type="http://schemas.openxmlformats.org/officeDocument/2006/relationships/hyperlink" Target="http://primolatvija.hosted.exlibrisgroup.com/permalink/f/1v1j4mr/371KISC_AlephLNC04-000935448" TargetMode="External"/><Relationship Id="rId17" Type="http://schemas.openxmlformats.org/officeDocument/2006/relationships/hyperlink" Target="http://primolatvija.hosted.exlibrisgroup.com/permalink/f/1jjvjdc/371KISC_AlephLNC04-000935547" TargetMode="External"/><Relationship Id="rId25" Type="http://schemas.openxmlformats.org/officeDocument/2006/relationships/hyperlink" Target="http://primolatvija.hosted.exlibrisgroup.com/permalink/f/1jjvjdc/371KISC_AlephLNC04-000936288" TargetMode="External"/><Relationship Id="rId33" Type="http://schemas.openxmlformats.org/officeDocument/2006/relationships/hyperlink" Target="http://primolatvija.hosted.exlibrisgroup.com/permalink/f/1jjvjdc/371KISC_AlephLNC04-000935685" TargetMode="External"/><Relationship Id="rId38" Type="http://schemas.openxmlformats.org/officeDocument/2006/relationships/hyperlink" Target="http://primolatvija.hosted.exlibrisgroup.com/permalink/f/1jjvjdc/371KISC_AlephLNC04-000935775" TargetMode="External"/><Relationship Id="rId46" Type="http://schemas.openxmlformats.org/officeDocument/2006/relationships/hyperlink" Target="http://primolatvija.hosted.exlibrisgroup.com/permalink/f/1jjvjdc/371KISC_AlephLNC04-000936050" TargetMode="External"/><Relationship Id="rId2" Type="http://schemas.openxmlformats.org/officeDocument/2006/relationships/hyperlink" Target="http://primolatvija.hosted.exlibrisgroup.com/permalink/f/gbln8n/371KISC_AlephLNC04-000935302" TargetMode="External"/><Relationship Id="rId16" Type="http://schemas.openxmlformats.org/officeDocument/2006/relationships/hyperlink" Target="http://primolatvija.hosted.exlibrisgroup.com/permalink/f/1jjvjdc/371KISC_AlephLNC04-000935533" TargetMode="External"/><Relationship Id="rId20" Type="http://schemas.openxmlformats.org/officeDocument/2006/relationships/hyperlink" Target="http://primolatvija.hosted.exlibrisgroup.com/permalink/f/1jjvjdc/371KISC_AlephLNC04-000935617" TargetMode="External"/><Relationship Id="rId29" Type="http://schemas.openxmlformats.org/officeDocument/2006/relationships/hyperlink" Target="http://primolatvija.hosted.exlibrisgroup.com/permalink/f/1jjvjdc/371KISC_AlephLNC04-000936213" TargetMode="External"/><Relationship Id="rId41" Type="http://schemas.openxmlformats.org/officeDocument/2006/relationships/hyperlink" Target="http://primolatvija.hosted.exlibrisgroup.com/permalink/f/1jjvjdc/371KISC_AlephLNC04-000935930" TargetMode="External"/><Relationship Id="rId54" Type="http://schemas.openxmlformats.org/officeDocument/2006/relationships/drawing" Target="../drawings/drawing1.xml"/><Relationship Id="rId1" Type="http://schemas.openxmlformats.org/officeDocument/2006/relationships/hyperlink" Target="http://primolatvija.hosted.exlibrisgroup.com/permalink/f/gbln8n/371KISC_AlephLNC04-000866475" TargetMode="External"/><Relationship Id="rId6" Type="http://schemas.openxmlformats.org/officeDocument/2006/relationships/hyperlink" Target="http://primolatvija.hosted.exlibrisgroup.com/permalink/f/gbln8n/371KISC_AlephLNC04-000935350" TargetMode="External"/><Relationship Id="rId11" Type="http://schemas.openxmlformats.org/officeDocument/2006/relationships/hyperlink" Target="http://primolatvija.hosted.exlibrisgroup.com/permalink/f/1v1j4mr/371KISC_AlephLNC04-000935428" TargetMode="External"/><Relationship Id="rId24" Type="http://schemas.openxmlformats.org/officeDocument/2006/relationships/hyperlink" Target="http://primolatvija.hosted.exlibrisgroup.com/permalink/f/1jjvjdc/371KISC_AlephLNC04-000936296" TargetMode="External"/><Relationship Id="rId32" Type="http://schemas.openxmlformats.org/officeDocument/2006/relationships/hyperlink" Target="http://primolatvija.hosted.exlibrisgroup.com/permalink/f/1jjvjdc/371KISC_AlephLNC04-000935676" TargetMode="External"/><Relationship Id="rId37" Type="http://schemas.openxmlformats.org/officeDocument/2006/relationships/hyperlink" Target="http://primolatvija.hosted.exlibrisgroup.com/permalink/f/1jjvjdc/371KISC_AlephLNC04-000935758" TargetMode="External"/><Relationship Id="rId40" Type="http://schemas.openxmlformats.org/officeDocument/2006/relationships/hyperlink" Target="http://primolatvija.hosted.exlibrisgroup.com/permalink/f/1jjvjdc/371KISC_AlephLNC04-000935819" TargetMode="External"/><Relationship Id="rId45" Type="http://schemas.openxmlformats.org/officeDocument/2006/relationships/hyperlink" Target="http://primolatvija.hosted.exlibrisgroup.com/permalink/f/1jjvjdc/371KISC_AlephLNC04-000936018" TargetMode="External"/><Relationship Id="rId53" Type="http://schemas.openxmlformats.org/officeDocument/2006/relationships/printerSettings" Target="../printerSettings/printerSettings1.bin"/><Relationship Id="rId5" Type="http://schemas.openxmlformats.org/officeDocument/2006/relationships/hyperlink" Target="http://primolatvija.hosted.exlibrisgroup.com/permalink/f/gbln8n/371KISC_AlephLNC04-000935342" TargetMode="External"/><Relationship Id="rId15" Type="http://schemas.openxmlformats.org/officeDocument/2006/relationships/hyperlink" Target="http://primolatvija.hosted.exlibrisgroup.com/permalink/f/1jjvjdc/371KISC_AlephLNC04-000935512" TargetMode="External"/><Relationship Id="rId23" Type="http://schemas.openxmlformats.org/officeDocument/2006/relationships/hyperlink" Target="http://primolatvija.hosted.exlibrisgroup.com/permalink/f/1v1j4mr/371KISC_AlephLNC04-000936334" TargetMode="External"/><Relationship Id="rId28" Type="http://schemas.openxmlformats.org/officeDocument/2006/relationships/hyperlink" Target="http://primolatvija.hosted.exlibrisgroup.com/permalink/f/1jjvjdc/371KISC_AlephLNC04-000936242" TargetMode="External"/><Relationship Id="rId36" Type="http://schemas.openxmlformats.org/officeDocument/2006/relationships/hyperlink" Target="http://primolatvija.hosted.exlibrisgroup.com/permalink/f/1jjvjdc/371KISC_AlephLNC04-000935714" TargetMode="External"/><Relationship Id="rId49" Type="http://schemas.openxmlformats.org/officeDocument/2006/relationships/hyperlink" Target="http://primolatvija.hosted.exlibrisgroup.com/permalink/f/1jjvjdc/371KISC_AlephLNC04-000936163" TargetMode="External"/><Relationship Id="rId10" Type="http://schemas.openxmlformats.org/officeDocument/2006/relationships/hyperlink" Target="http://primolatvija.hosted.exlibrisgroup.com/permalink/f/gbln8n/371KISC_AlephLNC04-000935415" TargetMode="External"/><Relationship Id="rId19" Type="http://schemas.openxmlformats.org/officeDocument/2006/relationships/hyperlink" Target="http://primolatvija.hosted.exlibrisgroup.com/permalink/f/1jjvjdc/371KISC_AlephLNC04-000935597" TargetMode="External"/><Relationship Id="rId31" Type="http://schemas.openxmlformats.org/officeDocument/2006/relationships/hyperlink" Target="http://primolatvija.hosted.exlibrisgroup.com/permalink/f/1jjvjdc/371KISC_AlephLNC04-000935668" TargetMode="External"/><Relationship Id="rId44" Type="http://schemas.openxmlformats.org/officeDocument/2006/relationships/hyperlink" Target="http://primolatvija.hosted.exlibrisgroup.com/permalink/f/1jjvjdc/371KISC_AlephLNC04-000936000" TargetMode="External"/><Relationship Id="rId52" Type="http://schemas.openxmlformats.org/officeDocument/2006/relationships/hyperlink" Target="http://primolatvija.hosted.exlibrisgroup.com/permalink/f/1v1j4mr/371KISC_AlephLNC04-000935376" TargetMode="External"/><Relationship Id="rId4" Type="http://schemas.openxmlformats.org/officeDocument/2006/relationships/hyperlink" Target="http://primolatvija.hosted.exlibrisgroup.com/permalink/f/1v1j4mr/371KISC_AlephLNC04-000935340" TargetMode="External"/><Relationship Id="rId9" Type="http://schemas.openxmlformats.org/officeDocument/2006/relationships/hyperlink" Target="http://primolatvija.hosted.exlibrisgroup.com/permalink/f/1v1j4mr/371KISC_AlephLNC04-000935406" TargetMode="External"/><Relationship Id="rId14" Type="http://schemas.openxmlformats.org/officeDocument/2006/relationships/hyperlink" Target="http://primolatvija.hosted.exlibrisgroup.com/permalink/f/1v1j4mr/371KISC_AlephLNC04-000935497" TargetMode="External"/><Relationship Id="rId22" Type="http://schemas.openxmlformats.org/officeDocument/2006/relationships/hyperlink" Target="http://primolatvija.hosted.exlibrisgroup.com/permalink/f/1jjvjdc/371KISC_AlephLNC04-000936354" TargetMode="External"/><Relationship Id="rId27" Type="http://schemas.openxmlformats.org/officeDocument/2006/relationships/hyperlink" Target="http://primolatvija.hosted.exlibrisgroup.com/permalink/f/1jjvjdc/371KISC_AlephLNC04-000936253" TargetMode="External"/><Relationship Id="rId30" Type="http://schemas.openxmlformats.org/officeDocument/2006/relationships/hyperlink" Target="http://primolatvija.hosted.exlibrisgroup.com/permalink/f/1jjvjdc/371KISC_AlephLNC04-000935630" TargetMode="External"/><Relationship Id="rId35" Type="http://schemas.openxmlformats.org/officeDocument/2006/relationships/hyperlink" Target="http://primolatvija.hosted.exlibrisgroup.com/permalink/f/1jjvjdc/371KISC_AlephLNC04-000935703" TargetMode="External"/><Relationship Id="rId43" Type="http://schemas.openxmlformats.org/officeDocument/2006/relationships/hyperlink" Target="http://primolatvija.hosted.exlibrisgroup.com/permalink/f/1jjvjdc/371KISC_AlephLNC04-000935966" TargetMode="External"/><Relationship Id="rId48" Type="http://schemas.openxmlformats.org/officeDocument/2006/relationships/hyperlink" Target="http://primolatvija.hosted.exlibrisgroup.com/permalink/f/13v39q/371KISC_AlephLNC04-000936114" TargetMode="External"/><Relationship Id="rId8" Type="http://schemas.openxmlformats.org/officeDocument/2006/relationships/hyperlink" Target="http://primolatvija.hosted.exlibrisgroup.com/permalink/f/1v1j4mr/371KISC_AlephLNC04-000935363" TargetMode="External"/><Relationship Id="rId51" Type="http://schemas.openxmlformats.org/officeDocument/2006/relationships/hyperlink" Target="http://primolatvija.hosted.exlibrisgroup.com/permalink/f/1jjvjdc/371KISC_AlephLNC04-00093620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tabSelected="1" topLeftCell="B1" zoomScale="75" zoomScaleNormal="75" workbookViewId="0">
      <selection activeCell="N15" sqref="N15"/>
    </sheetView>
  </sheetViews>
  <sheetFormatPr defaultRowHeight="15" x14ac:dyDescent="0.25"/>
  <cols>
    <col min="1" max="1" width="4.5703125" style="3" customWidth="1"/>
    <col min="2" max="2" width="8.140625" style="1" customWidth="1"/>
    <col min="3" max="3" width="17.42578125" style="1" customWidth="1"/>
    <col min="4" max="4" width="55.140625" style="16" customWidth="1"/>
    <col min="5" max="5" width="14.140625" style="1" customWidth="1"/>
    <col min="6" max="6" width="26.5703125" style="1" customWidth="1"/>
    <col min="7" max="7" width="19.140625" style="1" customWidth="1"/>
    <col min="8" max="8" width="31" style="1" customWidth="1"/>
    <col min="9" max="9" width="35" style="1" customWidth="1"/>
    <col min="10" max="10" width="92" style="22" customWidth="1"/>
    <col min="11" max="11" width="11.85546875" style="1" customWidth="1"/>
    <col min="12" max="12" width="12.85546875" style="1" hidden="1" customWidth="1"/>
    <col min="13" max="16384" width="9.140625" style="1"/>
  </cols>
  <sheetData>
    <row r="1" spans="1:13" ht="15" customHeight="1" x14ac:dyDescent="0.25">
      <c r="A1" s="12"/>
      <c r="B1" s="20" t="s">
        <v>244</v>
      </c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3" s="27" customFormat="1" ht="31.5" x14ac:dyDescent="0.25">
      <c r="A2" s="25" t="s">
        <v>176</v>
      </c>
      <c r="B2" s="26" t="s">
        <v>0</v>
      </c>
      <c r="C2" s="26" t="s">
        <v>6</v>
      </c>
      <c r="D2" s="26" t="s">
        <v>1</v>
      </c>
      <c r="E2" s="26" t="s">
        <v>2</v>
      </c>
      <c r="F2" s="26" t="s">
        <v>3</v>
      </c>
      <c r="G2" s="26" t="s">
        <v>4</v>
      </c>
      <c r="H2" s="26" t="s">
        <v>5</v>
      </c>
      <c r="I2" s="26" t="s">
        <v>7</v>
      </c>
      <c r="J2" s="26" t="s">
        <v>245</v>
      </c>
      <c r="K2" s="25" t="s">
        <v>167</v>
      </c>
      <c r="L2" s="25" t="s">
        <v>168</v>
      </c>
    </row>
    <row r="3" spans="1:13" ht="75" customHeight="1" x14ac:dyDescent="0.25">
      <c r="A3" s="13" t="s">
        <v>177</v>
      </c>
      <c r="B3" s="2">
        <v>226776</v>
      </c>
      <c r="C3" s="2" t="s">
        <v>11</v>
      </c>
      <c r="D3" s="4" t="s">
        <v>8</v>
      </c>
      <c r="E3" s="2" t="str">
        <f>"9780080477480"</f>
        <v>9780080477480</v>
      </c>
      <c r="F3" s="2" t="s">
        <v>9</v>
      </c>
      <c r="G3" s="2" t="s">
        <v>10</v>
      </c>
      <c r="H3" s="2"/>
      <c r="I3" s="2" t="s">
        <v>12</v>
      </c>
      <c r="J3" s="14" t="s">
        <v>247</v>
      </c>
      <c r="K3" s="2"/>
      <c r="L3" s="6" t="s">
        <v>170</v>
      </c>
    </row>
    <row r="4" spans="1:13" ht="83.25" customHeight="1" x14ac:dyDescent="0.25">
      <c r="A4" s="13" t="s">
        <v>181</v>
      </c>
      <c r="B4" s="2">
        <v>932882</v>
      </c>
      <c r="C4" s="2" t="s">
        <v>14</v>
      </c>
      <c r="D4" s="4" t="s">
        <v>13</v>
      </c>
      <c r="E4" s="2" t="str">
        <f>"9780123868985"</f>
        <v>9780123868985</v>
      </c>
      <c r="F4" s="2" t="s">
        <v>9</v>
      </c>
      <c r="G4" s="2" t="s">
        <v>10</v>
      </c>
      <c r="H4" s="2"/>
      <c r="I4" s="2" t="s">
        <v>15</v>
      </c>
      <c r="J4" s="28" t="s">
        <v>248</v>
      </c>
      <c r="K4" s="21"/>
      <c r="L4" s="5" t="s">
        <v>169</v>
      </c>
    </row>
    <row r="5" spans="1:13" ht="91.5" customHeight="1" x14ac:dyDescent="0.25">
      <c r="A5" s="13" t="s">
        <v>184</v>
      </c>
      <c r="B5" s="2">
        <v>1046389</v>
      </c>
      <c r="C5" s="2" t="s">
        <v>17</v>
      </c>
      <c r="D5" s="4" t="s">
        <v>16</v>
      </c>
      <c r="E5" s="2" t="str">
        <f>"9780080918099"</f>
        <v>9780080918099</v>
      </c>
      <c r="F5" s="2" t="s">
        <v>9</v>
      </c>
      <c r="G5" s="2" t="s">
        <v>10</v>
      </c>
      <c r="H5" s="2"/>
      <c r="I5" s="2" t="s">
        <v>18</v>
      </c>
      <c r="J5" s="14" t="s">
        <v>246</v>
      </c>
      <c r="K5" s="4"/>
      <c r="L5" s="7" t="s">
        <v>171</v>
      </c>
    </row>
    <row r="6" spans="1:13" ht="91.5" customHeight="1" x14ac:dyDescent="0.25">
      <c r="A6" s="13" t="s">
        <v>182</v>
      </c>
      <c r="B6" s="2">
        <v>1319050</v>
      </c>
      <c r="C6" s="2" t="s">
        <v>21</v>
      </c>
      <c r="D6" s="4" t="s">
        <v>19</v>
      </c>
      <c r="E6" s="2" t="str">
        <f>"9780444538796"</f>
        <v>9780444538796</v>
      </c>
      <c r="F6" s="2" t="s">
        <v>20</v>
      </c>
      <c r="G6" s="2" t="s">
        <v>20</v>
      </c>
      <c r="H6" s="2"/>
      <c r="I6" s="2" t="s">
        <v>22</v>
      </c>
      <c r="J6" s="28" t="s">
        <v>249</v>
      </c>
      <c r="K6" s="22"/>
      <c r="L6" s="8" t="s">
        <v>172</v>
      </c>
    </row>
    <row r="7" spans="1:13" ht="91.5" customHeight="1" x14ac:dyDescent="0.25">
      <c r="A7" s="13" t="s">
        <v>185</v>
      </c>
      <c r="B7" s="2">
        <v>1495656</v>
      </c>
      <c r="C7" s="2" t="s">
        <v>24</v>
      </c>
      <c r="D7" s="4" t="s">
        <v>23</v>
      </c>
      <c r="E7" s="2" t="str">
        <f>"9780124199804"</f>
        <v>9780124199804</v>
      </c>
      <c r="F7" s="2" t="s">
        <v>20</v>
      </c>
      <c r="G7" s="2" t="s">
        <v>20</v>
      </c>
      <c r="H7" s="2"/>
      <c r="I7" s="2" t="s">
        <v>25</v>
      </c>
      <c r="J7" s="14" t="s">
        <v>250</v>
      </c>
      <c r="K7" s="4"/>
      <c r="L7" s="9" t="s">
        <v>173</v>
      </c>
    </row>
    <row r="8" spans="1:13" ht="91.5" customHeight="1" x14ac:dyDescent="0.25">
      <c r="A8" s="13" t="s">
        <v>178</v>
      </c>
      <c r="B8" s="2">
        <v>1583637</v>
      </c>
      <c r="C8" s="2" t="s">
        <v>29</v>
      </c>
      <c r="D8" s="4" t="s">
        <v>26</v>
      </c>
      <c r="E8" s="2" t="str">
        <f>"9780857096937"</f>
        <v>9780857096937</v>
      </c>
      <c r="F8" s="2" t="s">
        <v>9</v>
      </c>
      <c r="G8" s="2" t="s">
        <v>27</v>
      </c>
      <c r="H8" s="2" t="s">
        <v>28</v>
      </c>
      <c r="I8" s="2" t="s">
        <v>30</v>
      </c>
      <c r="J8" s="14" t="s">
        <v>251</v>
      </c>
      <c r="K8" s="23"/>
      <c r="L8" s="11" t="s">
        <v>174</v>
      </c>
      <c r="M8" s="10"/>
    </row>
    <row r="9" spans="1:13" ht="91.5" customHeight="1" x14ac:dyDescent="0.25">
      <c r="A9" s="13" t="s">
        <v>179</v>
      </c>
      <c r="B9" s="2">
        <v>1584642</v>
      </c>
      <c r="C9" s="2" t="s">
        <v>33</v>
      </c>
      <c r="D9" s="4" t="s">
        <v>31</v>
      </c>
      <c r="E9" s="2" t="str">
        <f>"9780857095046"</f>
        <v>9780857095046</v>
      </c>
      <c r="F9" s="2" t="s">
        <v>9</v>
      </c>
      <c r="G9" s="2" t="s">
        <v>27</v>
      </c>
      <c r="H9" s="2" t="s">
        <v>32</v>
      </c>
      <c r="I9" s="2" t="s">
        <v>34</v>
      </c>
      <c r="J9" s="14" t="s">
        <v>255</v>
      </c>
      <c r="K9" s="4"/>
      <c r="L9" s="4" t="s">
        <v>175</v>
      </c>
    </row>
    <row r="10" spans="1:13" ht="91.5" customHeight="1" x14ac:dyDescent="0.25">
      <c r="A10" s="13" t="s">
        <v>180</v>
      </c>
      <c r="B10" s="2">
        <v>1584660</v>
      </c>
      <c r="C10" s="2" t="s">
        <v>36</v>
      </c>
      <c r="D10" s="4" t="s">
        <v>35</v>
      </c>
      <c r="E10" s="2" t="str">
        <f>"9780857093912"</f>
        <v>9780857093912</v>
      </c>
      <c r="F10" s="2" t="s">
        <v>9</v>
      </c>
      <c r="G10" s="2" t="s">
        <v>27</v>
      </c>
      <c r="H10" s="2" t="s">
        <v>28</v>
      </c>
      <c r="I10" s="2" t="s">
        <v>37</v>
      </c>
      <c r="J10" s="28" t="s">
        <v>256</v>
      </c>
      <c r="K10" s="24"/>
      <c r="L10" s="15" t="s">
        <v>186</v>
      </c>
      <c r="M10" s="10"/>
    </row>
    <row r="11" spans="1:13" ht="91.5" customHeight="1" x14ac:dyDescent="0.25">
      <c r="A11" s="13" t="s">
        <v>183</v>
      </c>
      <c r="B11" s="2">
        <v>1584718</v>
      </c>
      <c r="C11" s="2" t="s">
        <v>39</v>
      </c>
      <c r="D11" s="4" t="s">
        <v>38</v>
      </c>
      <c r="E11" s="2" t="str">
        <f>"9781845699970"</f>
        <v>9781845699970</v>
      </c>
      <c r="F11" s="2" t="s">
        <v>9</v>
      </c>
      <c r="G11" s="2" t="s">
        <v>27</v>
      </c>
      <c r="H11" s="2" t="s">
        <v>28</v>
      </c>
      <c r="I11" s="2" t="s">
        <v>40</v>
      </c>
      <c r="J11" s="14" t="s">
        <v>257</v>
      </c>
      <c r="K11" s="23"/>
      <c r="L11" s="6" t="s">
        <v>187</v>
      </c>
      <c r="M11" s="10"/>
    </row>
    <row r="12" spans="1:13" ht="91.5" customHeight="1" x14ac:dyDescent="0.25">
      <c r="A12" s="13" t="s">
        <v>188</v>
      </c>
      <c r="B12" s="2">
        <v>1584737</v>
      </c>
      <c r="C12" s="2" t="s">
        <v>42</v>
      </c>
      <c r="D12" s="4" t="s">
        <v>41</v>
      </c>
      <c r="E12" s="2" t="str">
        <f>"9781845699512"</f>
        <v>9781845699512</v>
      </c>
      <c r="F12" s="2" t="s">
        <v>9</v>
      </c>
      <c r="G12" s="2" t="s">
        <v>27</v>
      </c>
      <c r="H12" s="2" t="s">
        <v>28</v>
      </c>
      <c r="I12" s="2" t="s">
        <v>43</v>
      </c>
      <c r="J12" s="14" t="s">
        <v>299</v>
      </c>
      <c r="K12" s="4"/>
      <c r="L12" s="6" t="s">
        <v>187</v>
      </c>
    </row>
    <row r="13" spans="1:13" ht="91.5" customHeight="1" x14ac:dyDescent="0.25">
      <c r="A13" s="13" t="s">
        <v>190</v>
      </c>
      <c r="B13" s="2">
        <v>1639732</v>
      </c>
      <c r="C13" s="2" t="s">
        <v>45</v>
      </c>
      <c r="D13" s="4" t="s">
        <v>44</v>
      </c>
      <c r="E13" s="2" t="str">
        <f>"9781845693411"</f>
        <v>9781845693411</v>
      </c>
      <c r="F13" s="2" t="s">
        <v>9</v>
      </c>
      <c r="G13" s="2" t="s">
        <v>27</v>
      </c>
      <c r="H13" s="2" t="s">
        <v>28</v>
      </c>
      <c r="I13" s="2" t="s">
        <v>37</v>
      </c>
      <c r="J13" s="14" t="s">
        <v>258</v>
      </c>
      <c r="K13" s="4"/>
      <c r="L13" s="15" t="s">
        <v>186</v>
      </c>
    </row>
    <row r="14" spans="1:13" ht="91.5" customHeight="1" x14ac:dyDescent="0.25">
      <c r="A14" s="13" t="s">
        <v>191</v>
      </c>
      <c r="B14" s="2">
        <v>1719973</v>
      </c>
      <c r="C14" s="2" t="s">
        <v>47</v>
      </c>
      <c r="D14" s="4" t="s">
        <v>46</v>
      </c>
      <c r="E14" s="2" t="str">
        <f>"9780124046870"</f>
        <v>9780124046870</v>
      </c>
      <c r="F14" s="2" t="s">
        <v>9</v>
      </c>
      <c r="G14" s="2" t="s">
        <v>9</v>
      </c>
      <c r="H14" s="2"/>
      <c r="I14" s="2" t="s">
        <v>48</v>
      </c>
      <c r="J14" s="14" t="s">
        <v>259</v>
      </c>
      <c r="K14" s="4"/>
      <c r="L14" s="5" t="s">
        <v>169</v>
      </c>
    </row>
    <row r="15" spans="1:13" ht="91.5" customHeight="1" x14ac:dyDescent="0.25">
      <c r="A15" s="13" t="s">
        <v>192</v>
      </c>
      <c r="B15" s="2">
        <v>1798313</v>
      </c>
      <c r="C15" s="2" t="s">
        <v>50</v>
      </c>
      <c r="D15" s="4" t="s">
        <v>49</v>
      </c>
      <c r="E15" s="2" t="str">
        <f>"9781782420217"</f>
        <v>9781782420217</v>
      </c>
      <c r="F15" s="2" t="s">
        <v>9</v>
      </c>
      <c r="G15" s="2" t="s">
        <v>27</v>
      </c>
      <c r="H15" s="2" t="s">
        <v>28</v>
      </c>
      <c r="I15" s="2" t="s">
        <v>51</v>
      </c>
      <c r="J15" s="14" t="s">
        <v>260</v>
      </c>
      <c r="K15" s="4"/>
      <c r="L15" s="6" t="s">
        <v>187</v>
      </c>
    </row>
    <row r="16" spans="1:13" ht="91.5" customHeight="1" x14ac:dyDescent="0.25">
      <c r="A16" s="13" t="s">
        <v>189</v>
      </c>
      <c r="B16" s="2">
        <v>1934468</v>
      </c>
      <c r="C16" s="2" t="s">
        <v>53</v>
      </c>
      <c r="D16" s="4" t="s">
        <v>52</v>
      </c>
      <c r="E16" s="2" t="str">
        <f>"9781782421153"</f>
        <v>9781782421153</v>
      </c>
      <c r="F16" s="2" t="s">
        <v>9</v>
      </c>
      <c r="G16" s="2" t="s">
        <v>27</v>
      </c>
      <c r="H16" s="2" t="s">
        <v>28</v>
      </c>
      <c r="I16" s="2" t="s">
        <v>54</v>
      </c>
      <c r="J16" s="14" t="s">
        <v>261</v>
      </c>
      <c r="K16" s="4"/>
      <c r="L16" s="11" t="s">
        <v>174</v>
      </c>
    </row>
    <row r="17" spans="1:12" ht="91.5" customHeight="1" x14ac:dyDescent="0.25">
      <c r="A17" s="13" t="s">
        <v>194</v>
      </c>
      <c r="B17" s="2">
        <v>1934471</v>
      </c>
      <c r="C17" s="2" t="s">
        <v>56</v>
      </c>
      <c r="D17" s="4" t="s">
        <v>55</v>
      </c>
      <c r="E17" s="2" t="str">
        <f>"9781782422587"</f>
        <v>9781782422587</v>
      </c>
      <c r="F17" s="2" t="s">
        <v>9</v>
      </c>
      <c r="G17" s="2" t="s">
        <v>27</v>
      </c>
      <c r="H17" s="2" t="s">
        <v>28</v>
      </c>
      <c r="I17" s="2" t="s">
        <v>57</v>
      </c>
      <c r="J17" s="14" t="s">
        <v>262</v>
      </c>
      <c r="K17" s="4"/>
      <c r="L17" s="6" t="s">
        <v>187</v>
      </c>
    </row>
    <row r="18" spans="1:12" ht="91.5" customHeight="1" x14ac:dyDescent="0.25">
      <c r="A18" s="13" t="s">
        <v>195</v>
      </c>
      <c r="B18" s="2">
        <v>1935867</v>
      </c>
      <c r="C18" s="2" t="s">
        <v>60</v>
      </c>
      <c r="D18" s="4" t="s">
        <v>58</v>
      </c>
      <c r="E18" s="2" t="str">
        <f>"9780128022337"</f>
        <v>9780128022337</v>
      </c>
      <c r="F18" s="2" t="s">
        <v>9</v>
      </c>
      <c r="G18" s="2" t="s">
        <v>59</v>
      </c>
      <c r="H18" s="2"/>
      <c r="I18" s="2" t="s">
        <v>61</v>
      </c>
      <c r="J18" s="14" t="s">
        <v>263</v>
      </c>
      <c r="K18" s="4"/>
      <c r="L18" s="4"/>
    </row>
    <row r="19" spans="1:12" ht="91.5" customHeight="1" x14ac:dyDescent="0.25">
      <c r="A19" s="13" t="s">
        <v>196</v>
      </c>
      <c r="B19" s="2">
        <v>1956554</v>
      </c>
      <c r="C19" s="2" t="s">
        <v>63</v>
      </c>
      <c r="D19" s="4" t="s">
        <v>62</v>
      </c>
      <c r="E19" s="2" t="str">
        <f>"9781782420200"</f>
        <v>9781782420200</v>
      </c>
      <c r="F19" s="2" t="s">
        <v>9</v>
      </c>
      <c r="G19" s="2" t="s">
        <v>27</v>
      </c>
      <c r="H19" s="2" t="s">
        <v>28</v>
      </c>
      <c r="I19" s="2" t="s">
        <v>64</v>
      </c>
      <c r="J19" s="14" t="s">
        <v>264</v>
      </c>
      <c r="K19" s="4"/>
      <c r="L19" s="4" t="s">
        <v>171</v>
      </c>
    </row>
    <row r="20" spans="1:12" ht="91.5" customHeight="1" x14ac:dyDescent="0.25">
      <c r="A20" s="13" t="s">
        <v>193</v>
      </c>
      <c r="B20" s="2">
        <v>1983595</v>
      </c>
      <c r="C20" s="2" t="s">
        <v>66</v>
      </c>
      <c r="D20" s="4" t="s">
        <v>65</v>
      </c>
      <c r="E20" s="2" t="str">
        <f>"9780444633774"</f>
        <v>9780444633774</v>
      </c>
      <c r="F20" s="2" t="s">
        <v>9</v>
      </c>
      <c r="G20" s="2" t="s">
        <v>9</v>
      </c>
      <c r="H20" s="2"/>
      <c r="I20" s="2" t="s">
        <v>40</v>
      </c>
      <c r="J20" s="14" t="s">
        <v>265</v>
      </c>
      <c r="K20" s="4"/>
      <c r="L20" s="4" t="s">
        <v>171</v>
      </c>
    </row>
    <row r="21" spans="1:12" ht="91.5" customHeight="1" x14ac:dyDescent="0.25">
      <c r="A21" s="13" t="s">
        <v>200</v>
      </c>
      <c r="B21" s="2">
        <v>2055020</v>
      </c>
      <c r="C21" s="2" t="s">
        <v>68</v>
      </c>
      <c r="D21" s="4" t="s">
        <v>67</v>
      </c>
      <c r="E21" s="2" t="str">
        <f>"9780081005071"</f>
        <v>9780081005071</v>
      </c>
      <c r="F21" s="2" t="s">
        <v>9</v>
      </c>
      <c r="G21" s="2" t="s">
        <v>27</v>
      </c>
      <c r="H21" s="2" t="s">
        <v>28</v>
      </c>
      <c r="I21" s="2" t="s">
        <v>37</v>
      </c>
      <c r="J21" s="14" t="s">
        <v>266</v>
      </c>
      <c r="K21" s="4"/>
      <c r="L21" s="15" t="s">
        <v>186</v>
      </c>
    </row>
    <row r="22" spans="1:12" ht="91.5" customHeight="1" x14ac:dyDescent="0.25">
      <c r="A22" s="13" t="s">
        <v>201</v>
      </c>
      <c r="B22" s="2">
        <v>2086750</v>
      </c>
      <c r="C22" s="2" t="s">
        <v>70</v>
      </c>
      <c r="D22" s="4" t="s">
        <v>69</v>
      </c>
      <c r="E22" s="2" t="str">
        <f>"9780128004197"</f>
        <v>9780128004197</v>
      </c>
      <c r="F22" s="2" t="s">
        <v>9</v>
      </c>
      <c r="G22" s="2" t="s">
        <v>10</v>
      </c>
      <c r="H22" s="2"/>
      <c r="I22" s="2" t="s">
        <v>71</v>
      </c>
      <c r="J22" s="14" t="s">
        <v>267</v>
      </c>
      <c r="K22" s="4"/>
      <c r="L22" s="4" t="s">
        <v>171</v>
      </c>
    </row>
    <row r="23" spans="1:12" ht="91.5" customHeight="1" x14ac:dyDescent="0.25">
      <c r="A23" s="13" t="s">
        <v>202</v>
      </c>
      <c r="B23" s="17">
        <v>2122443</v>
      </c>
      <c r="C23" s="17" t="s">
        <v>75</v>
      </c>
      <c r="D23" s="18" t="s">
        <v>72</v>
      </c>
      <c r="E23" s="17" t="str">
        <f>"9780444634979"</f>
        <v>9780444634979</v>
      </c>
      <c r="F23" s="17" t="s">
        <v>9</v>
      </c>
      <c r="G23" s="17" t="s">
        <v>73</v>
      </c>
      <c r="H23" s="17" t="s">
        <v>74</v>
      </c>
      <c r="I23" s="17" t="s">
        <v>76</v>
      </c>
      <c r="J23" s="19" t="s">
        <v>252</v>
      </c>
      <c r="K23" s="4"/>
      <c r="L23" s="4" t="s">
        <v>210</v>
      </c>
    </row>
    <row r="24" spans="1:12" ht="91.5" customHeight="1" x14ac:dyDescent="0.25">
      <c r="A24" s="13" t="s">
        <v>197</v>
      </c>
      <c r="B24" s="2">
        <v>2197272</v>
      </c>
      <c r="C24" s="2" t="s">
        <v>77</v>
      </c>
      <c r="D24" s="4" t="s">
        <v>254</v>
      </c>
      <c r="E24" s="2" t="str">
        <f>"9780128025307"</f>
        <v>9780128025307</v>
      </c>
      <c r="F24" s="2" t="s">
        <v>9</v>
      </c>
      <c r="G24" s="2" t="s">
        <v>10</v>
      </c>
      <c r="H24" s="2"/>
      <c r="I24" s="2" t="s">
        <v>78</v>
      </c>
      <c r="J24" s="14" t="s">
        <v>253</v>
      </c>
      <c r="K24" s="4"/>
      <c r="L24" s="4" t="s">
        <v>171</v>
      </c>
    </row>
    <row r="25" spans="1:12" ht="91.5" customHeight="1" x14ac:dyDescent="0.25">
      <c r="A25" s="13" t="s">
        <v>199</v>
      </c>
      <c r="B25" s="2">
        <v>4003916</v>
      </c>
      <c r="C25" s="2" t="s">
        <v>80</v>
      </c>
      <c r="D25" s="4" t="s">
        <v>79</v>
      </c>
      <c r="E25" s="2" t="str">
        <f>"9780124166448"</f>
        <v>9780124166448</v>
      </c>
      <c r="F25" s="2" t="s">
        <v>9</v>
      </c>
      <c r="G25" s="2" t="s">
        <v>10</v>
      </c>
      <c r="H25" s="2"/>
      <c r="I25" s="2" t="s">
        <v>78</v>
      </c>
      <c r="J25" s="14" t="s">
        <v>268</v>
      </c>
      <c r="K25" s="4"/>
      <c r="L25" s="4" t="s">
        <v>171</v>
      </c>
    </row>
    <row r="26" spans="1:12" ht="91.5" customHeight="1" x14ac:dyDescent="0.25">
      <c r="A26" s="13" t="s">
        <v>208</v>
      </c>
      <c r="B26" s="2">
        <v>4098038</v>
      </c>
      <c r="C26" s="2" t="s">
        <v>82</v>
      </c>
      <c r="D26" s="4" t="s">
        <v>81</v>
      </c>
      <c r="E26" s="2" t="str">
        <f>"9781782422570"</f>
        <v>9781782422570</v>
      </c>
      <c r="F26" s="2" t="s">
        <v>9</v>
      </c>
      <c r="G26" s="2" t="s">
        <v>27</v>
      </c>
      <c r="H26" s="2" t="s">
        <v>28</v>
      </c>
      <c r="I26" s="2" t="s">
        <v>83</v>
      </c>
      <c r="J26" s="14" t="s">
        <v>277</v>
      </c>
      <c r="K26" s="4"/>
      <c r="L26" s="4" t="s">
        <v>171</v>
      </c>
    </row>
    <row r="27" spans="1:12" ht="91.5" customHeight="1" x14ac:dyDescent="0.25">
      <c r="A27" s="13" t="s">
        <v>209</v>
      </c>
      <c r="B27" s="2">
        <v>4179311</v>
      </c>
      <c r="C27" s="2" t="s">
        <v>85</v>
      </c>
      <c r="D27" s="4" t="s">
        <v>84</v>
      </c>
      <c r="E27" s="2" t="str">
        <f>"9780128006368"</f>
        <v>9780128006368</v>
      </c>
      <c r="F27" s="2" t="s">
        <v>9</v>
      </c>
      <c r="G27" s="2" t="s">
        <v>10</v>
      </c>
      <c r="H27" s="2"/>
      <c r="I27" s="2" t="s">
        <v>86</v>
      </c>
      <c r="J27" s="14" t="s">
        <v>278</v>
      </c>
      <c r="K27" s="4"/>
      <c r="L27" s="6" t="s">
        <v>170</v>
      </c>
    </row>
    <row r="28" spans="1:12" ht="91.5" customHeight="1" x14ac:dyDescent="0.25">
      <c r="A28" s="13" t="s">
        <v>211</v>
      </c>
      <c r="B28" s="2">
        <v>4202633</v>
      </c>
      <c r="C28" s="2" t="s">
        <v>88</v>
      </c>
      <c r="D28" s="4" t="s">
        <v>87</v>
      </c>
      <c r="E28" s="2" t="str">
        <f>"9780128008102"</f>
        <v>9780128008102</v>
      </c>
      <c r="F28" s="2" t="s">
        <v>9</v>
      </c>
      <c r="G28" s="2" t="s">
        <v>10</v>
      </c>
      <c r="H28" s="2"/>
      <c r="I28" s="2" t="s">
        <v>40</v>
      </c>
      <c r="J28" s="14" t="s">
        <v>279</v>
      </c>
      <c r="K28" s="4"/>
      <c r="L28" s="4" t="s">
        <v>171</v>
      </c>
    </row>
    <row r="29" spans="1:12" ht="91.5" customHeight="1" x14ac:dyDescent="0.25">
      <c r="A29" s="13" t="s">
        <v>213</v>
      </c>
      <c r="B29" s="17">
        <v>4355724</v>
      </c>
      <c r="C29" s="17" t="s">
        <v>90</v>
      </c>
      <c r="D29" s="18" t="s">
        <v>89</v>
      </c>
      <c r="E29" s="17" t="str">
        <f>"9780081000533"</f>
        <v>9780081000533</v>
      </c>
      <c r="F29" s="17" t="s">
        <v>20</v>
      </c>
      <c r="G29" s="17" t="s">
        <v>20</v>
      </c>
      <c r="H29" s="17"/>
      <c r="I29" s="17" t="s">
        <v>91</v>
      </c>
      <c r="J29" s="19" t="s">
        <v>280</v>
      </c>
      <c r="K29" s="18"/>
      <c r="L29" s="18"/>
    </row>
    <row r="30" spans="1:12" ht="91.5" customHeight="1" x14ac:dyDescent="0.25">
      <c r="A30" s="13" t="s">
        <v>214</v>
      </c>
      <c r="B30" s="2">
        <v>4385976</v>
      </c>
      <c r="C30" s="2" t="s">
        <v>93</v>
      </c>
      <c r="D30" s="4" t="s">
        <v>92</v>
      </c>
      <c r="E30" s="2" t="str">
        <f>"9780128042120"</f>
        <v>9780128042120</v>
      </c>
      <c r="F30" s="2" t="s">
        <v>9</v>
      </c>
      <c r="G30" s="2" t="s">
        <v>10</v>
      </c>
      <c r="H30" s="2"/>
      <c r="I30" s="2" t="s">
        <v>94</v>
      </c>
      <c r="J30" s="14" t="s">
        <v>281</v>
      </c>
      <c r="K30" s="4"/>
      <c r="L30" s="4" t="s">
        <v>171</v>
      </c>
    </row>
    <row r="31" spans="1:12" ht="91.5" customHeight="1" x14ac:dyDescent="0.25">
      <c r="A31" s="13" t="s">
        <v>198</v>
      </c>
      <c r="B31" s="2">
        <v>4504681</v>
      </c>
      <c r="C31" s="2" t="s">
        <v>96</v>
      </c>
      <c r="D31" s="4" t="s">
        <v>95</v>
      </c>
      <c r="E31" s="2" t="str">
        <f>"9780128031056"</f>
        <v>9780128031056</v>
      </c>
      <c r="F31" s="2" t="s">
        <v>9</v>
      </c>
      <c r="G31" s="2" t="s">
        <v>10</v>
      </c>
      <c r="H31" s="2"/>
      <c r="I31" s="2" t="s">
        <v>97</v>
      </c>
      <c r="J31" s="14" t="s">
        <v>282</v>
      </c>
      <c r="K31" s="4"/>
      <c r="L31" s="4" t="s">
        <v>171</v>
      </c>
    </row>
    <row r="32" spans="1:12" ht="91.5" customHeight="1" x14ac:dyDescent="0.25">
      <c r="A32" s="13" t="s">
        <v>215</v>
      </c>
      <c r="B32" s="2">
        <v>4517636</v>
      </c>
      <c r="C32" s="2" t="s">
        <v>99</v>
      </c>
      <c r="D32" s="4" t="s">
        <v>98</v>
      </c>
      <c r="E32" s="2" t="str">
        <f>"9780128020081"</f>
        <v>9780128020081</v>
      </c>
      <c r="F32" s="2" t="s">
        <v>9</v>
      </c>
      <c r="G32" s="2" t="s">
        <v>10</v>
      </c>
      <c r="H32" s="2"/>
      <c r="I32" s="2" t="s">
        <v>40</v>
      </c>
      <c r="J32" s="14" t="s">
        <v>283</v>
      </c>
      <c r="K32" s="4"/>
      <c r="L32" s="4" t="s">
        <v>234</v>
      </c>
    </row>
    <row r="33" spans="1:12" ht="91.5" customHeight="1" x14ac:dyDescent="0.25">
      <c r="A33" s="13" t="s">
        <v>217</v>
      </c>
      <c r="B33" s="2">
        <v>4529546</v>
      </c>
      <c r="C33" s="2" t="s">
        <v>101</v>
      </c>
      <c r="D33" s="4" t="s">
        <v>100</v>
      </c>
      <c r="E33" s="2" t="str">
        <f>"9780081003404"</f>
        <v>9780081003404</v>
      </c>
      <c r="F33" s="2" t="s">
        <v>9</v>
      </c>
      <c r="G33" s="2" t="s">
        <v>27</v>
      </c>
      <c r="H33" s="2" t="s">
        <v>28</v>
      </c>
      <c r="I33" s="2" t="s">
        <v>102</v>
      </c>
      <c r="J33" s="14" t="s">
        <v>284</v>
      </c>
      <c r="K33" s="4"/>
      <c r="L33" s="4" t="s">
        <v>171</v>
      </c>
    </row>
    <row r="34" spans="1:12" ht="91.5" customHeight="1" x14ac:dyDescent="0.25">
      <c r="A34" s="13" t="s">
        <v>218</v>
      </c>
      <c r="B34" s="2">
        <v>4530402</v>
      </c>
      <c r="C34" s="2" t="s">
        <v>104</v>
      </c>
      <c r="D34" s="4" t="s">
        <v>103</v>
      </c>
      <c r="E34" s="2" t="str">
        <f>"9780128096895"</f>
        <v>9780128096895</v>
      </c>
      <c r="F34" s="2" t="s">
        <v>9</v>
      </c>
      <c r="G34" s="2" t="s">
        <v>10</v>
      </c>
      <c r="H34" s="2"/>
      <c r="I34" s="2" t="s">
        <v>105</v>
      </c>
      <c r="J34" s="14" t="s">
        <v>285</v>
      </c>
      <c r="K34" s="4"/>
      <c r="L34" s="4" t="s">
        <v>235</v>
      </c>
    </row>
    <row r="35" spans="1:12" ht="91.5" customHeight="1" x14ac:dyDescent="0.25">
      <c r="A35" s="13" t="s">
        <v>219</v>
      </c>
      <c r="B35" s="2">
        <v>4592434</v>
      </c>
      <c r="C35" s="2" t="s">
        <v>107</v>
      </c>
      <c r="D35" s="4" t="s">
        <v>106</v>
      </c>
      <c r="E35" s="2" t="str">
        <f>"9780081011751"</f>
        <v>9780081011751</v>
      </c>
      <c r="F35" s="2" t="s">
        <v>20</v>
      </c>
      <c r="G35" s="2" t="s">
        <v>20</v>
      </c>
      <c r="H35" s="2"/>
      <c r="I35" s="2" t="s">
        <v>108</v>
      </c>
      <c r="J35" s="14" t="s">
        <v>286</v>
      </c>
      <c r="K35" s="4"/>
      <c r="L35" s="4" t="s">
        <v>236</v>
      </c>
    </row>
    <row r="36" spans="1:12" ht="91.5" customHeight="1" x14ac:dyDescent="0.25">
      <c r="A36" s="12" t="s">
        <v>220</v>
      </c>
      <c r="B36" s="2">
        <v>4659386</v>
      </c>
      <c r="C36" s="2" t="s">
        <v>110</v>
      </c>
      <c r="D36" s="4" t="s">
        <v>109</v>
      </c>
      <c r="E36" s="2" t="str">
        <f>"9780444563606"</f>
        <v>9780444563606</v>
      </c>
      <c r="F36" s="2" t="s">
        <v>20</v>
      </c>
      <c r="G36" s="2" t="s">
        <v>20</v>
      </c>
      <c r="H36" s="2"/>
      <c r="I36" s="2" t="s">
        <v>111</v>
      </c>
      <c r="J36" s="14" t="s">
        <v>287</v>
      </c>
      <c r="K36" s="4"/>
      <c r="L36" s="6" t="s">
        <v>170</v>
      </c>
    </row>
    <row r="37" spans="1:12" ht="91.5" customHeight="1" x14ac:dyDescent="0.25">
      <c r="A37" s="12" t="s">
        <v>221</v>
      </c>
      <c r="B37" s="2">
        <v>4673508</v>
      </c>
      <c r="C37" s="2" t="s">
        <v>113</v>
      </c>
      <c r="D37" s="4" t="s">
        <v>112</v>
      </c>
      <c r="E37" s="2" t="str">
        <f>"9780444634085"</f>
        <v>9780444634085</v>
      </c>
      <c r="F37" s="2" t="s">
        <v>9</v>
      </c>
      <c r="G37" s="2" t="s">
        <v>59</v>
      </c>
      <c r="H37" s="2"/>
      <c r="I37" s="2" t="s">
        <v>40</v>
      </c>
      <c r="J37" s="14" t="s">
        <v>288</v>
      </c>
      <c r="K37" s="4"/>
      <c r="L37" s="4" t="s">
        <v>171</v>
      </c>
    </row>
    <row r="38" spans="1:12" ht="91.5" customHeight="1" x14ac:dyDescent="0.25">
      <c r="A38" s="12" t="s">
        <v>222</v>
      </c>
      <c r="B38" s="2">
        <v>4690607</v>
      </c>
      <c r="C38" s="2" t="s">
        <v>115</v>
      </c>
      <c r="D38" s="4" t="s">
        <v>114</v>
      </c>
      <c r="E38" s="2" t="str">
        <f>"9780081011836"</f>
        <v>9780081011836</v>
      </c>
      <c r="F38" s="2" t="s">
        <v>20</v>
      </c>
      <c r="G38" s="2" t="s">
        <v>20</v>
      </c>
      <c r="H38" s="2"/>
      <c r="I38" s="2" t="s">
        <v>37</v>
      </c>
      <c r="J38" s="14" t="s">
        <v>289</v>
      </c>
      <c r="K38" s="4"/>
      <c r="L38" s="5" t="s">
        <v>169</v>
      </c>
    </row>
    <row r="39" spans="1:12" ht="93" customHeight="1" x14ac:dyDescent="0.25">
      <c r="A39" s="12" t="s">
        <v>223</v>
      </c>
      <c r="B39" s="2">
        <v>4691339</v>
      </c>
      <c r="C39" s="2" t="s">
        <v>117</v>
      </c>
      <c r="D39" s="4" t="s">
        <v>116</v>
      </c>
      <c r="E39" s="2" t="str">
        <f>"9780081003572"</f>
        <v>9780081003572</v>
      </c>
      <c r="F39" s="2" t="s">
        <v>9</v>
      </c>
      <c r="G39" s="2" t="s">
        <v>27</v>
      </c>
      <c r="H39" s="2" t="s">
        <v>28</v>
      </c>
      <c r="I39" s="2" t="s">
        <v>118</v>
      </c>
      <c r="J39" s="14" t="s">
        <v>290</v>
      </c>
      <c r="K39" s="4"/>
      <c r="L39" s="4" t="s">
        <v>171</v>
      </c>
    </row>
    <row r="40" spans="1:12" ht="91.5" customHeight="1" x14ac:dyDescent="0.25">
      <c r="A40" s="12" t="s">
        <v>224</v>
      </c>
      <c r="B40" s="2">
        <v>4694061</v>
      </c>
      <c r="C40" s="2" t="s">
        <v>120</v>
      </c>
      <c r="D40" s="4" t="s">
        <v>119</v>
      </c>
      <c r="E40" s="2" t="str">
        <f>"9780444636751"</f>
        <v>9780444636751</v>
      </c>
      <c r="F40" s="2" t="s">
        <v>20</v>
      </c>
      <c r="G40" s="2" t="s">
        <v>20</v>
      </c>
      <c r="H40" s="2"/>
      <c r="I40" s="2" t="s">
        <v>121</v>
      </c>
      <c r="J40" s="14" t="s">
        <v>291</v>
      </c>
      <c r="K40" s="4"/>
      <c r="L40" s="4" t="s">
        <v>237</v>
      </c>
    </row>
    <row r="41" spans="1:12" ht="91.5" customHeight="1" x14ac:dyDescent="0.25">
      <c r="A41" s="12" t="s">
        <v>225</v>
      </c>
      <c r="B41" s="2">
        <v>4748410</v>
      </c>
      <c r="C41" s="2" t="s">
        <v>123</v>
      </c>
      <c r="D41" s="4" t="s">
        <v>122</v>
      </c>
      <c r="E41" s="2" t="str">
        <f>"9780081019610"</f>
        <v>9780081019610</v>
      </c>
      <c r="F41" s="2" t="s">
        <v>20</v>
      </c>
      <c r="G41" s="2" t="s">
        <v>20</v>
      </c>
      <c r="H41" s="2"/>
      <c r="I41" s="2" t="s">
        <v>124</v>
      </c>
      <c r="J41" s="14" t="s">
        <v>292</v>
      </c>
      <c r="K41" s="4"/>
      <c r="L41" s="4" t="s">
        <v>238</v>
      </c>
    </row>
    <row r="42" spans="1:12" ht="91.5" customHeight="1" x14ac:dyDescent="0.25">
      <c r="A42" s="13" t="s">
        <v>203</v>
      </c>
      <c r="B42" s="2">
        <v>4774334</v>
      </c>
      <c r="C42" s="2" t="s">
        <v>126</v>
      </c>
      <c r="D42" s="4" t="s">
        <v>125</v>
      </c>
      <c r="E42" s="2" t="str">
        <f>"9780128097069"</f>
        <v>9780128097069</v>
      </c>
      <c r="F42" s="2" t="s">
        <v>9</v>
      </c>
      <c r="G42" s="2" t="s">
        <v>10</v>
      </c>
      <c r="H42" s="2"/>
      <c r="I42" s="2" t="s">
        <v>37</v>
      </c>
      <c r="J42" s="14" t="s">
        <v>293</v>
      </c>
      <c r="K42" s="4"/>
      <c r="L42" s="4" t="s">
        <v>235</v>
      </c>
    </row>
    <row r="43" spans="1:12" ht="83.25" customHeight="1" x14ac:dyDescent="0.25">
      <c r="A43" s="13" t="s">
        <v>226</v>
      </c>
      <c r="B43" s="2">
        <v>4841643</v>
      </c>
      <c r="C43" s="2" t="s">
        <v>128</v>
      </c>
      <c r="D43" s="4" t="s">
        <v>127</v>
      </c>
      <c r="E43" s="2" t="str">
        <f>"9780081009512"</f>
        <v>9780081009512</v>
      </c>
      <c r="F43" s="2" t="s">
        <v>9</v>
      </c>
      <c r="G43" s="2" t="s">
        <v>59</v>
      </c>
      <c r="H43" s="2"/>
      <c r="I43" s="2" t="s">
        <v>129</v>
      </c>
      <c r="J43" s="14" t="s">
        <v>294</v>
      </c>
      <c r="K43" s="4"/>
      <c r="L43" s="4" t="s">
        <v>239</v>
      </c>
    </row>
    <row r="44" spans="1:12" ht="80.25" customHeight="1" x14ac:dyDescent="0.25">
      <c r="A44" s="13" t="s">
        <v>206</v>
      </c>
      <c r="B44" s="2">
        <v>4857262</v>
      </c>
      <c r="C44" s="2" t="s">
        <v>131</v>
      </c>
      <c r="D44" s="4" t="s">
        <v>130</v>
      </c>
      <c r="E44" s="2" t="str">
        <f>"9780128123195"</f>
        <v>9780128123195</v>
      </c>
      <c r="F44" s="2" t="s">
        <v>9</v>
      </c>
      <c r="G44" s="2" t="s">
        <v>9</v>
      </c>
      <c r="H44" s="2"/>
      <c r="I44" s="2" t="s">
        <v>132</v>
      </c>
      <c r="J44" s="14" t="s">
        <v>295</v>
      </c>
      <c r="K44" s="4"/>
      <c r="L44" s="6" t="s">
        <v>170</v>
      </c>
    </row>
    <row r="45" spans="1:12" ht="82.5" customHeight="1" x14ac:dyDescent="0.25">
      <c r="A45" s="13" t="s">
        <v>228</v>
      </c>
      <c r="B45" s="2">
        <v>4882533</v>
      </c>
      <c r="C45" s="2" t="s">
        <v>134</v>
      </c>
      <c r="D45" s="4" t="s">
        <v>133</v>
      </c>
      <c r="E45" s="2" t="str">
        <f>"9780081012451"</f>
        <v>9780081012451</v>
      </c>
      <c r="F45" s="2" t="s">
        <v>9</v>
      </c>
      <c r="G45" s="2" t="s">
        <v>59</v>
      </c>
      <c r="H45" s="2"/>
      <c r="I45" s="2" t="s">
        <v>135</v>
      </c>
      <c r="J45" s="14" t="s">
        <v>296</v>
      </c>
      <c r="K45" s="4"/>
      <c r="L45" s="6" t="s">
        <v>170</v>
      </c>
    </row>
    <row r="46" spans="1:12" ht="91.5" customHeight="1" x14ac:dyDescent="0.25">
      <c r="A46" s="13" t="s">
        <v>205</v>
      </c>
      <c r="B46" s="2">
        <v>4882548</v>
      </c>
      <c r="C46" s="2" t="s">
        <v>137</v>
      </c>
      <c r="D46" s="4" t="s">
        <v>136</v>
      </c>
      <c r="E46" s="2" t="str">
        <f>"9780081020913"</f>
        <v>9780081020913</v>
      </c>
      <c r="F46" s="2" t="s">
        <v>9</v>
      </c>
      <c r="G46" s="2" t="s">
        <v>59</v>
      </c>
      <c r="H46" s="2"/>
      <c r="I46" s="2" t="s">
        <v>138</v>
      </c>
      <c r="J46" s="14" t="s">
        <v>297</v>
      </c>
      <c r="K46" s="4"/>
      <c r="L46" s="4" t="s">
        <v>239</v>
      </c>
    </row>
    <row r="47" spans="1:12" ht="80.25" customHeight="1" x14ac:dyDescent="0.25">
      <c r="A47" s="13" t="s">
        <v>204</v>
      </c>
      <c r="B47" s="2">
        <v>4915539</v>
      </c>
      <c r="C47" s="2" t="s">
        <v>140</v>
      </c>
      <c r="D47" s="4" t="s">
        <v>139</v>
      </c>
      <c r="E47" s="2" t="str">
        <f>"9780128045060"</f>
        <v>9780128045060</v>
      </c>
      <c r="F47" s="2" t="s">
        <v>9</v>
      </c>
      <c r="G47" s="2" t="s">
        <v>10</v>
      </c>
      <c r="H47" s="2"/>
      <c r="I47" s="2" t="s">
        <v>141</v>
      </c>
      <c r="J47" s="14" t="s">
        <v>298</v>
      </c>
      <c r="K47" s="4"/>
      <c r="L47" s="4" t="s">
        <v>240</v>
      </c>
    </row>
    <row r="48" spans="1:12" ht="91.5" customHeight="1" x14ac:dyDescent="0.25">
      <c r="A48" s="13" t="s">
        <v>212</v>
      </c>
      <c r="B48" s="2">
        <v>4926960</v>
      </c>
      <c r="C48" s="2" t="s">
        <v>143</v>
      </c>
      <c r="D48" s="4" t="s">
        <v>142</v>
      </c>
      <c r="E48" s="2" t="str">
        <f>"9780323461610"</f>
        <v>9780323461610</v>
      </c>
      <c r="F48" s="2" t="s">
        <v>20</v>
      </c>
      <c r="G48" s="2" t="s">
        <v>20</v>
      </c>
      <c r="H48" s="2"/>
      <c r="I48" s="2" t="s">
        <v>144</v>
      </c>
      <c r="J48" s="14" t="s">
        <v>276</v>
      </c>
      <c r="K48" s="4"/>
      <c r="L48" s="4" t="s">
        <v>241</v>
      </c>
    </row>
    <row r="49" spans="1:12" ht="91.5" customHeight="1" x14ac:dyDescent="0.25">
      <c r="A49" s="13" t="s">
        <v>207</v>
      </c>
      <c r="B49" s="2">
        <v>5049550</v>
      </c>
      <c r="C49" s="2" t="s">
        <v>146</v>
      </c>
      <c r="D49" s="4" t="s">
        <v>145</v>
      </c>
      <c r="E49" s="2" t="str">
        <f>"9780128124598"</f>
        <v>9780128124598</v>
      </c>
      <c r="F49" s="2" t="s">
        <v>9</v>
      </c>
      <c r="G49" s="2" t="s">
        <v>10</v>
      </c>
      <c r="H49" s="2"/>
      <c r="I49" s="2" t="s">
        <v>147</v>
      </c>
      <c r="J49" s="14" t="s">
        <v>275</v>
      </c>
      <c r="K49" s="4"/>
      <c r="L49" s="4" t="s">
        <v>242</v>
      </c>
    </row>
    <row r="50" spans="1:12" ht="91.5" customHeight="1" x14ac:dyDescent="0.25">
      <c r="A50" s="13" t="s">
        <v>230</v>
      </c>
      <c r="B50" s="2">
        <v>5104285</v>
      </c>
      <c r="C50" s="2" t="s">
        <v>149</v>
      </c>
      <c r="D50" s="4" t="s">
        <v>148</v>
      </c>
      <c r="E50" s="2" t="str">
        <f>"9780128121290"</f>
        <v>9780128121290</v>
      </c>
      <c r="F50" s="2" t="s">
        <v>9</v>
      </c>
      <c r="G50" s="2" t="s">
        <v>10</v>
      </c>
      <c r="H50" s="2"/>
      <c r="I50" s="2" t="s">
        <v>150</v>
      </c>
      <c r="J50" s="14" t="s">
        <v>274</v>
      </c>
      <c r="K50" s="4"/>
      <c r="L50" s="4" t="s">
        <v>242</v>
      </c>
    </row>
    <row r="51" spans="1:12" ht="91.5" customHeight="1" x14ac:dyDescent="0.25">
      <c r="A51" s="13" t="s">
        <v>216</v>
      </c>
      <c r="B51" s="2">
        <v>5106114</v>
      </c>
      <c r="C51" s="2" t="s">
        <v>152</v>
      </c>
      <c r="D51" s="4" t="s">
        <v>151</v>
      </c>
      <c r="E51" s="2" t="str">
        <f>"9780128498880"</f>
        <v>9780128498880</v>
      </c>
      <c r="F51" s="2" t="s">
        <v>9</v>
      </c>
      <c r="G51" s="2" t="s">
        <v>10</v>
      </c>
      <c r="H51" s="2"/>
      <c r="I51" s="2" t="s">
        <v>40</v>
      </c>
      <c r="J51" s="14" t="s">
        <v>273</v>
      </c>
      <c r="K51" s="4"/>
      <c r="L51" s="11" t="s">
        <v>174</v>
      </c>
    </row>
    <row r="52" spans="1:12" ht="91.5" customHeight="1" x14ac:dyDescent="0.25">
      <c r="A52" s="13" t="s">
        <v>229</v>
      </c>
      <c r="B52" s="2">
        <v>5114133</v>
      </c>
      <c r="C52" s="2" t="s">
        <v>154</v>
      </c>
      <c r="D52" s="4" t="s">
        <v>153</v>
      </c>
      <c r="E52" s="2" t="str">
        <f>"9780081011157"</f>
        <v>9780081011157</v>
      </c>
      <c r="F52" s="2" t="s">
        <v>9</v>
      </c>
      <c r="G52" s="2" t="s">
        <v>27</v>
      </c>
      <c r="H52" s="2" t="s">
        <v>28</v>
      </c>
      <c r="I52" s="2" t="s">
        <v>51</v>
      </c>
      <c r="J52" s="14" t="s">
        <v>272</v>
      </c>
      <c r="K52" s="4"/>
      <c r="L52" s="4" t="s">
        <v>243</v>
      </c>
    </row>
    <row r="53" spans="1:12" ht="91.5" customHeight="1" x14ac:dyDescent="0.25">
      <c r="A53" s="13" t="s">
        <v>231</v>
      </c>
      <c r="B53" s="2">
        <v>5118538</v>
      </c>
      <c r="C53" s="2" t="s">
        <v>156</v>
      </c>
      <c r="D53" s="4" t="s">
        <v>155</v>
      </c>
      <c r="E53" s="2" t="str">
        <f>"9780081012604"</f>
        <v>9780081012604</v>
      </c>
      <c r="F53" s="2" t="s">
        <v>9</v>
      </c>
      <c r="G53" s="2" t="s">
        <v>27</v>
      </c>
      <c r="H53" s="2" t="s">
        <v>28</v>
      </c>
      <c r="I53" s="2" t="s">
        <v>157</v>
      </c>
      <c r="J53" s="14" t="s">
        <v>271</v>
      </c>
      <c r="K53" s="4"/>
      <c r="L53" s="4" t="s">
        <v>243</v>
      </c>
    </row>
    <row r="54" spans="1:12" ht="91.5" customHeight="1" x14ac:dyDescent="0.25">
      <c r="A54" s="13" t="s">
        <v>232</v>
      </c>
      <c r="B54" s="2">
        <v>5149434</v>
      </c>
      <c r="C54" s="2" t="s">
        <v>159</v>
      </c>
      <c r="D54" s="4" t="s">
        <v>158</v>
      </c>
      <c r="E54" s="2" t="str">
        <f>"9780128095751"</f>
        <v>9780128095751</v>
      </c>
      <c r="F54" s="2" t="s">
        <v>9</v>
      </c>
      <c r="G54" s="2" t="s">
        <v>10</v>
      </c>
      <c r="H54" s="2"/>
      <c r="I54" s="2" t="s">
        <v>160</v>
      </c>
      <c r="J54" s="14" t="s">
        <v>300</v>
      </c>
      <c r="K54" s="4"/>
      <c r="L54" s="4" t="s">
        <v>242</v>
      </c>
    </row>
    <row r="55" spans="1:12" ht="91.5" customHeight="1" x14ac:dyDescent="0.25">
      <c r="A55" s="13" t="s">
        <v>233</v>
      </c>
      <c r="B55" s="2">
        <v>5548872</v>
      </c>
      <c r="C55" s="2" t="s">
        <v>162</v>
      </c>
      <c r="D55" s="4" t="s">
        <v>161</v>
      </c>
      <c r="E55" s="2" t="str">
        <f>"9780128132975"</f>
        <v>9780128132975</v>
      </c>
      <c r="F55" s="2" t="s">
        <v>9</v>
      </c>
      <c r="G55" s="2" t="s">
        <v>10</v>
      </c>
      <c r="H55" s="2"/>
      <c r="I55" s="2" t="s">
        <v>163</v>
      </c>
      <c r="J55" s="14" t="s">
        <v>270</v>
      </c>
      <c r="K55" s="4"/>
      <c r="L55" s="4" t="s">
        <v>239</v>
      </c>
    </row>
    <row r="56" spans="1:12" ht="91.5" customHeight="1" x14ac:dyDescent="0.25">
      <c r="A56" s="13" t="s">
        <v>227</v>
      </c>
      <c r="B56" s="2">
        <v>5552205</v>
      </c>
      <c r="C56" s="2" t="s">
        <v>165</v>
      </c>
      <c r="D56" s="4" t="s">
        <v>164</v>
      </c>
      <c r="E56" s="2" t="str">
        <f>"9780128113318"</f>
        <v>9780128113318</v>
      </c>
      <c r="F56" s="2" t="s">
        <v>9</v>
      </c>
      <c r="G56" s="2" t="s">
        <v>10</v>
      </c>
      <c r="H56" s="2"/>
      <c r="I56" s="2" t="s">
        <v>166</v>
      </c>
      <c r="J56" s="14" t="s">
        <v>269</v>
      </c>
      <c r="K56" s="4"/>
      <c r="L56" s="5" t="s">
        <v>169</v>
      </c>
    </row>
  </sheetData>
  <autoFilter ref="D2:K2"/>
  <mergeCells count="1">
    <mergeCell ref="B1:L1"/>
  </mergeCells>
  <hyperlinks>
    <hyperlink ref="J5" r:id="rId1"/>
    <hyperlink ref="J3" r:id="rId2"/>
    <hyperlink ref="J4" r:id="rId3"/>
    <hyperlink ref="J6" r:id="rId4"/>
    <hyperlink ref="J7" r:id="rId5"/>
    <hyperlink ref="J8" r:id="rId6"/>
    <hyperlink ref="J9" r:id="rId7"/>
    <hyperlink ref="J10" r:id="rId8"/>
    <hyperlink ref="J12" r:id="rId9"/>
    <hyperlink ref="J13" r:id="rId10"/>
    <hyperlink ref="J14" r:id="rId11"/>
    <hyperlink ref="J15" r:id="rId12"/>
    <hyperlink ref="J16" r:id="rId13"/>
    <hyperlink ref="J17" r:id="rId14"/>
    <hyperlink ref="J18" r:id="rId15"/>
    <hyperlink ref="J19" r:id="rId16"/>
    <hyperlink ref="J20" r:id="rId17"/>
    <hyperlink ref="J21" r:id="rId18"/>
    <hyperlink ref="J22" r:id="rId19"/>
    <hyperlink ref="J25" r:id="rId20"/>
    <hyperlink ref="J56" r:id="rId21"/>
    <hyperlink ref="J55" r:id="rId22"/>
    <hyperlink ref="J54" r:id="rId23"/>
    <hyperlink ref="J53" r:id="rId24"/>
    <hyperlink ref="J52" r:id="rId25"/>
    <hyperlink ref="J51" r:id="rId26"/>
    <hyperlink ref="J50" r:id="rId27"/>
    <hyperlink ref="J49" r:id="rId28"/>
    <hyperlink ref="J48" r:id="rId29"/>
    <hyperlink ref="J26" r:id="rId30"/>
    <hyperlink ref="J27" r:id="rId31"/>
    <hyperlink ref="J28" r:id="rId32"/>
    <hyperlink ref="J29" r:id="rId33"/>
    <hyperlink ref="J30" r:id="rId34"/>
    <hyperlink ref="J31" r:id="rId35"/>
    <hyperlink ref="J32" r:id="rId36"/>
    <hyperlink ref="J33" r:id="rId37"/>
    <hyperlink ref="J34" r:id="rId38"/>
    <hyperlink ref="J35" r:id="rId39"/>
    <hyperlink ref="J36" r:id="rId40"/>
    <hyperlink ref="J37" r:id="rId41"/>
    <hyperlink ref="J38" r:id="rId42"/>
    <hyperlink ref="J39" r:id="rId43"/>
    <hyperlink ref="J40" r:id="rId44"/>
    <hyperlink ref="J41" r:id="rId45"/>
    <hyperlink ref="J42" r:id="rId46"/>
    <hyperlink ref="J43" r:id="rId47"/>
    <hyperlink ref="J44" r:id="rId48"/>
    <hyperlink ref="J45" r:id="rId49"/>
    <hyperlink ref="J46" r:id="rId50"/>
    <hyperlink ref="J47" r:id="rId51"/>
    <hyperlink ref="J11" r:id="rId52"/>
  </hyperlinks>
  <pageMargins left="0" right="0" top="0.39370078740157483" bottom="0.35433070866141736" header="0.11811023622047245" footer="0.11811023622047245"/>
  <pageSetup paperSize="8" scale="63" orientation="landscape" r:id="rId53"/>
  <headerFooter>
    <oddFooter>&amp;C&amp;P</oddFooter>
  </headerFooter>
  <drawing r:id="rId5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ScienceDirect e-book</vt:lpstr>
      <vt:lpstr>'ScienceDirect e-book'!_FilterDatabase</vt:lpstr>
      <vt:lpstr>'ScienceDirect e-book'!Print_Titles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PROQUEST SCIENCEDIRECT E-BOOK. STEM projekts.</dc:title>
  <dc:creator>llufb, Fundamentala biblioteka;Eilita Bērziņa</dc:creator>
  <cp:keywords>E-book;Databases;Proquest</cp:keywords>
  <cp:lastModifiedBy>LLU Fundamentālā bibliotēka = Library </cp:lastModifiedBy>
  <cp:lastPrinted>2022-06-10T11:37:15Z</cp:lastPrinted>
  <dcterms:created xsi:type="dcterms:W3CDTF">2019-03-08T13:40:45Z</dcterms:created>
  <dcterms:modified xsi:type="dcterms:W3CDTF">2022-06-10T11:37:21Z</dcterms:modified>
</cp:coreProperties>
</file>